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cde9b9d1a985dc57/Documents/Trends4you Website/outputs/racf_cc_v13_review/"/>
    </mc:Choice>
  </mc:AlternateContent>
  <xr:revisionPtr revIDLastSave="1" documentId="11_71D9BAFC85165E7E1EE078BC9A070EF3B269B4CC" xr6:coauthVersionLast="47" xr6:coauthVersionMax="47" xr10:uidLastSave="{4C3F8EF6-DA00-4D12-A2AC-05D86E959E65}"/>
  <workbookProtection lockStructure="1"/>
  <bookViews>
    <workbookView xWindow="1860" yWindow="-13620" windowWidth="24240" windowHeight="13020" xr2:uid="{00000000-000D-0000-FFFF-FFFF00000000}"/>
  </bookViews>
  <sheets>
    <sheet name="Read Me" sheetId="1" r:id="rId1"/>
    <sheet name="Prioritisation" sheetId="2" r:id="rId2"/>
    <sheet name="Rating Guide" sheetId="3" r:id="rId3"/>
    <sheet name="Worked Examples" sheetId="4" r:id="rId4"/>
    <sheet name="Lists" sheetId="5" state="veryHidden" r:id="rId5"/>
  </sheets>
  <calcPr calcId="191029" calcMode="auto" fullCalcOnLoad="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4" l="1"/>
  <c r="G7" i="4"/>
  <c r="H7" i="4" s="1"/>
  <c r="I7" i="4" s="1"/>
  <c r="F7" i="4"/>
  <c r="K6" i="4"/>
  <c r="G6" i="4"/>
  <c r="H6" i="4" s="1"/>
  <c r="I6" i="4" s="1"/>
  <c r="F6" i="4"/>
  <c r="K5" i="4"/>
  <c r="G5" i="4"/>
  <c r="F5" i="4"/>
  <c r="H5" i="4" s="1"/>
  <c r="I5" i="4" s="1"/>
  <c r="N57" i="2"/>
  <c r="L57" i="2"/>
  <c r="K57" i="2"/>
  <c r="J57" i="2"/>
  <c r="I57" i="2"/>
  <c r="A57" i="2"/>
  <c r="N56" i="2"/>
  <c r="L56" i="2"/>
  <c r="K56" i="2"/>
  <c r="J56" i="2"/>
  <c r="I56" i="2"/>
  <c r="A56" i="2"/>
  <c r="N55" i="2"/>
  <c r="L55" i="2"/>
  <c r="K55" i="2"/>
  <c r="J55" i="2"/>
  <c r="I55" i="2"/>
  <c r="A55" i="2"/>
  <c r="N54" i="2"/>
  <c r="L54" i="2"/>
  <c r="K54" i="2"/>
  <c r="J54" i="2"/>
  <c r="I54" i="2"/>
  <c r="A54" i="2"/>
  <c r="N53" i="2"/>
  <c r="L53" i="2"/>
  <c r="K53" i="2"/>
  <c r="J53" i="2"/>
  <c r="I53" i="2"/>
  <c r="A53" i="2"/>
  <c r="N52" i="2"/>
  <c r="L52" i="2"/>
  <c r="K52" i="2"/>
  <c r="J52" i="2"/>
  <c r="I52" i="2"/>
  <c r="A52" i="2"/>
  <c r="N51" i="2"/>
  <c r="L51" i="2"/>
  <c r="K51" i="2"/>
  <c r="J51" i="2"/>
  <c r="I51" i="2"/>
  <c r="A51" i="2"/>
  <c r="N50" i="2"/>
  <c r="L50" i="2"/>
  <c r="K50" i="2"/>
  <c r="J50" i="2"/>
  <c r="I50" i="2"/>
  <c r="A50" i="2"/>
  <c r="N49" i="2"/>
  <c r="L49" i="2"/>
  <c r="K49" i="2"/>
  <c r="J49" i="2"/>
  <c r="I49" i="2"/>
  <c r="A49" i="2"/>
  <c r="N48" i="2"/>
  <c r="L48" i="2"/>
  <c r="K48" i="2"/>
  <c r="J48" i="2"/>
  <c r="I48" i="2"/>
  <c r="A48" i="2"/>
  <c r="N47" i="2"/>
  <c r="L47" i="2"/>
  <c r="K47" i="2"/>
  <c r="J47" i="2"/>
  <c r="I47" i="2"/>
  <c r="A47" i="2"/>
  <c r="N46" i="2"/>
  <c r="L46" i="2"/>
  <c r="K46" i="2"/>
  <c r="J46" i="2"/>
  <c r="I46" i="2"/>
  <c r="A46" i="2"/>
  <c r="N45" i="2"/>
  <c r="L45" i="2"/>
  <c r="K45" i="2"/>
  <c r="J45" i="2"/>
  <c r="I45" i="2"/>
  <c r="A45" i="2"/>
  <c r="N44" i="2"/>
  <c r="L44" i="2"/>
  <c r="K44" i="2"/>
  <c r="J44" i="2"/>
  <c r="I44" i="2"/>
  <c r="A44" i="2"/>
  <c r="N43" i="2"/>
  <c r="L43" i="2"/>
  <c r="K43" i="2"/>
  <c r="J43" i="2"/>
  <c r="I43" i="2"/>
  <c r="A43" i="2"/>
  <c r="N42" i="2"/>
  <c r="L42" i="2"/>
  <c r="K42" i="2"/>
  <c r="J42" i="2"/>
  <c r="I42" i="2"/>
  <c r="A42" i="2"/>
  <c r="N41" i="2"/>
  <c r="L41" i="2"/>
  <c r="K41" i="2"/>
  <c r="J41" i="2"/>
  <c r="I41" i="2"/>
  <c r="A41" i="2"/>
  <c r="N40" i="2"/>
  <c r="L40" i="2"/>
  <c r="K40" i="2"/>
  <c r="J40" i="2"/>
  <c r="I40" i="2"/>
  <c r="A40" i="2"/>
  <c r="N39" i="2"/>
  <c r="L39" i="2"/>
  <c r="K39" i="2"/>
  <c r="J39" i="2"/>
  <c r="I39" i="2"/>
  <c r="A39" i="2"/>
  <c r="N38" i="2"/>
  <c r="L38" i="2"/>
  <c r="K38" i="2"/>
  <c r="J38" i="2"/>
  <c r="I38" i="2"/>
  <c r="A38" i="2"/>
  <c r="N37" i="2"/>
  <c r="L37" i="2"/>
  <c r="K37" i="2"/>
  <c r="J37" i="2"/>
  <c r="I37" i="2"/>
  <c r="A37" i="2"/>
  <c r="N36" i="2"/>
  <c r="L36" i="2"/>
  <c r="K36" i="2"/>
  <c r="J36" i="2"/>
  <c r="I36" i="2"/>
  <c r="A36" i="2"/>
  <c r="N35" i="2"/>
  <c r="L35" i="2"/>
  <c r="K35" i="2"/>
  <c r="J35" i="2"/>
  <c r="I35" i="2"/>
  <c r="A35" i="2"/>
  <c r="N34" i="2"/>
  <c r="L34" i="2"/>
  <c r="K34" i="2"/>
  <c r="J34" i="2"/>
  <c r="I34" i="2"/>
  <c r="A34" i="2"/>
  <c r="N33" i="2"/>
  <c r="L33" i="2"/>
  <c r="K33" i="2"/>
  <c r="J33" i="2"/>
  <c r="I33" i="2"/>
  <c r="A33" i="2"/>
  <c r="N32" i="2"/>
  <c r="L32" i="2"/>
  <c r="K32" i="2"/>
  <c r="J32" i="2"/>
  <c r="I32" i="2"/>
  <c r="A32" i="2"/>
  <c r="N31" i="2"/>
  <c r="L31" i="2"/>
  <c r="K31" i="2"/>
  <c r="J31" i="2"/>
  <c r="I31" i="2"/>
  <c r="A31" i="2"/>
  <c r="N30" i="2"/>
  <c r="L30" i="2"/>
  <c r="K30" i="2"/>
  <c r="J30" i="2"/>
  <c r="I30" i="2"/>
  <c r="A30" i="2"/>
  <c r="N29" i="2"/>
  <c r="L29" i="2"/>
  <c r="K29" i="2"/>
  <c r="J29" i="2"/>
  <c r="I29" i="2"/>
  <c r="A29" i="2"/>
  <c r="N28" i="2"/>
  <c r="L28" i="2"/>
  <c r="K28" i="2"/>
  <c r="J28" i="2"/>
  <c r="I28" i="2"/>
  <c r="A28" i="2"/>
  <c r="N27" i="2"/>
  <c r="L27" i="2"/>
  <c r="K27" i="2"/>
  <c r="J27" i="2"/>
  <c r="I27" i="2"/>
  <c r="A27" i="2"/>
  <c r="N26" i="2"/>
  <c r="L26" i="2"/>
  <c r="K26" i="2"/>
  <c r="J26" i="2"/>
  <c r="I26" i="2"/>
  <c r="A26" i="2"/>
  <c r="N25" i="2"/>
  <c r="L25" i="2"/>
  <c r="K25" i="2"/>
  <c r="J25" i="2"/>
  <c r="I25" i="2"/>
  <c r="A25" i="2"/>
  <c r="N24" i="2"/>
  <c r="L24" i="2"/>
  <c r="K24" i="2"/>
  <c r="J24" i="2"/>
  <c r="I24" i="2"/>
  <c r="A24" i="2"/>
  <c r="N23" i="2"/>
  <c r="L23" i="2"/>
  <c r="K23" i="2"/>
  <c r="J23" i="2"/>
  <c r="I23" i="2"/>
  <c r="A23" i="2"/>
  <c r="N22" i="2"/>
  <c r="L22" i="2"/>
  <c r="K22" i="2"/>
  <c r="J22" i="2"/>
  <c r="I22" i="2"/>
  <c r="A22" i="2"/>
  <c r="N21" i="2"/>
  <c r="L21" i="2"/>
  <c r="K21" i="2"/>
  <c r="J21" i="2"/>
  <c r="I21" i="2"/>
  <c r="A21" i="2"/>
  <c r="N20" i="2"/>
  <c r="L20" i="2"/>
  <c r="K20" i="2"/>
  <c r="J20" i="2"/>
  <c r="I20" i="2"/>
  <c r="A20" i="2"/>
  <c r="N19" i="2"/>
  <c r="L19" i="2"/>
  <c r="K19" i="2"/>
  <c r="J19" i="2"/>
  <c r="I19" i="2"/>
  <c r="A19" i="2"/>
  <c r="N18" i="2"/>
  <c r="L18" i="2"/>
  <c r="K18" i="2"/>
  <c r="J18" i="2"/>
  <c r="I18" i="2"/>
  <c r="A18" i="2"/>
  <c r="N17" i="2"/>
  <c r="L17" i="2"/>
  <c r="K17" i="2"/>
  <c r="J17" i="2"/>
  <c r="I17" i="2"/>
  <c r="A17" i="2"/>
  <c r="N16" i="2"/>
  <c r="L16" i="2"/>
  <c r="K16" i="2"/>
  <c r="J16" i="2"/>
  <c r="I16" i="2"/>
  <c r="A16" i="2"/>
  <c r="N15" i="2"/>
  <c r="L15" i="2"/>
  <c r="K15" i="2"/>
  <c r="J15" i="2"/>
  <c r="I15" i="2"/>
  <c r="A15" i="2"/>
  <c r="N14" i="2"/>
  <c r="L14" i="2"/>
  <c r="K14" i="2"/>
  <c r="J14" i="2"/>
  <c r="I14" i="2"/>
  <c r="A14" i="2"/>
  <c r="N13" i="2"/>
  <c r="L13" i="2"/>
  <c r="K13" i="2"/>
  <c r="J13" i="2"/>
  <c r="I13" i="2"/>
  <c r="A13" i="2"/>
  <c r="N12" i="2"/>
  <c r="L12" i="2"/>
  <c r="K12" i="2"/>
  <c r="J12" i="2"/>
  <c r="I12" i="2"/>
  <c r="A12" i="2"/>
  <c r="N11" i="2"/>
  <c r="L11" i="2"/>
  <c r="K11" i="2"/>
  <c r="J11" i="2"/>
  <c r="I11" i="2"/>
  <c r="A11" i="2"/>
  <c r="N10" i="2"/>
  <c r="L10" i="2"/>
  <c r="K10" i="2"/>
  <c r="J10" i="2"/>
  <c r="I10" i="2"/>
  <c r="A10" i="2"/>
  <c r="N9" i="2"/>
  <c r="L9" i="2"/>
  <c r="K9" i="2"/>
  <c r="J9" i="2"/>
  <c r="I9" i="2"/>
  <c r="A9" i="2"/>
  <c r="N8" i="2"/>
  <c r="L8" i="2"/>
  <c r="K8" i="2"/>
  <c r="J8" i="2"/>
  <c r="I8" i="2"/>
  <c r="A8" i="2"/>
  <c r="H5" i="2"/>
  <c r="E5" i="2"/>
  <c r="B5" i="2"/>
  <c r="H4" i="2"/>
  <c r="E4" i="2"/>
  <c r="B4" i="2"/>
</calcChain>
</file>

<file path=xl/sharedStrings.xml><?xml version="1.0" encoding="utf-8"?>
<sst xmlns="http://schemas.openxmlformats.org/spreadsheetml/2006/main" count="342" uniqueCount="137">
  <si>
    <t>RACF-CC Control-Prioritisation Worksheet</t>
  </si>
  <si>
    <t>A practical decision aid for comparing cyber controls in resource-constrained care-charity environments.</t>
  </si>
  <si>
    <t>How to use</t>
  </si>
  <si>
    <t>What to do</t>
  </si>
  <si>
    <t>Scoring method</t>
  </si>
  <si>
    <t>1</t>
  </si>
  <si>
    <t>Enter each proposed control or improvement on the Prioritisation sheet.</t>
  </si>
  <si>
    <t>Priority Score = (Risk Reduction × 2) − (Implementation Effort + Operational Impact + Cost)</t>
  </si>
  <si>
    <t>2</t>
  </si>
  <si>
    <t>Score Risk Reduction, Effort, Operational Impact and Cost from 1 to 3 using the Rating Guide.</t>
  </si>
  <si>
    <t>3</t>
  </si>
  <si>
    <t>Record the confidence level and the evidence/rationale behind the judgement.</t>
  </si>
  <si>
    <t>Tier</t>
  </si>
  <si>
    <t>Score</t>
  </si>
  <si>
    <t>Interpretation</t>
  </si>
  <si>
    <t>4</t>
  </si>
  <si>
    <t>Use the calculated score and tier as a consistent starting point for discussion—not an automatic decision.</t>
  </si>
  <si>
    <t>First</t>
  </si>
  <si>
    <t>2 to 3</t>
  </si>
  <si>
    <t>High risk reduction with low cumulative delivery burden. Prioritise for early delivery where locally appropriate.</t>
  </si>
  <si>
    <t>5</t>
  </si>
  <si>
    <t>Set the Governance Action Flag to Yes where there is a legal, regulatory, contractual or safeguarding duty, known active exploitation, or an unacceptable threat to a critical service.</t>
  </si>
  <si>
    <t>Next</t>
  </si>
  <si>
    <t>0 to 1</t>
  </si>
  <si>
    <t>Valuable control that merits planned delivery, testing, sequencing or coordination.</t>
  </si>
  <si>
    <t>6</t>
  </si>
  <si>
    <t>Record the decision, owner, evidence of completion and review date. Reassess when threats, services, dependencies, costs or controls change.</t>
  </si>
  <si>
    <t>Develop</t>
  </si>
  <si>
    <t>−1 to −3</t>
  </si>
  <si>
    <t>Requires redesign, funding, dependency work, compensating safeguards or significant planning.</t>
  </si>
  <si>
    <t>Review</t>
  </si>
  <si>
    <t>−4 to −7</t>
  </si>
  <si>
    <t>Outside the immediate baseline unless governance obligations or local risk judgement require another response.</t>
  </si>
  <si>
    <t>Important safeguard</t>
  </si>
  <si>
    <t>The numeric tier does not override professional judgement or governance obligations. A flagged issue may require timely treatment, interim mitigation, escalation or formally authorised risk acceptance regardless of its calculated tier.</t>
  </si>
  <si>
    <t>Calculated fields: Risk benefit, Delivery burden, Priority score and Numeric tier are shaded blue-grey and should not be edited directly.</t>
  </si>
  <si>
    <t>Method reference: https://trends4you.co.uk/racf-cc-prioritisation-tool.html</t>
  </si>
  <si>
    <t>RACF-CC worksheet version 1.4 • August 2026 • Decision aid only</t>
  </si>
  <si>
    <t>Compare security benefit with delivery burden, retain the evidence behind each judgement, and keep governance obligations visible.</t>
  </si>
  <si>
    <t>Controls assessed</t>
  </si>
  <si>
    <t>Governance actions</t>
  </si>
  <si>
    <t>AUTO-CALCULATED — do not edit; enter ratings in E–H</t>
  </si>
  <si>
    <t>ID</t>
  </si>
  <si>
    <t>Control / improvement</t>
  </si>
  <si>
    <t>RACF-CC domain</t>
  </si>
  <si>
    <t>Owner</t>
  </si>
  <si>
    <t>Risk reduction
1–3</t>
  </si>
  <si>
    <t>Effort
1–3</t>
  </si>
  <si>
    <t>Operational impact
1–3</t>
  </si>
  <si>
    <t>Cost
1–3</t>
  </si>
  <si>
    <t>Risk benefit</t>
  </si>
  <si>
    <t>Delivery burden</t>
  </si>
  <si>
    <t>Priority score</t>
  </si>
  <si>
    <t>Numeric tier</t>
  </si>
  <si>
    <t>Governance action flag</t>
  </si>
  <si>
    <t>Governance action</t>
  </si>
  <si>
    <t>Confidence</t>
  </si>
  <si>
    <t>Evidence / rationale</t>
  </si>
  <si>
    <t>Decision / next action</t>
  </si>
  <si>
    <t>Target / review date</t>
  </si>
  <si>
    <t>Evidence of completion</t>
  </si>
  <si>
    <t>Status</t>
  </si>
  <si>
    <t>No</t>
  </si>
  <si>
    <t>Medium</t>
  </si>
  <si>
    <t>Not assessed</t>
  </si>
  <si>
    <t>RACF-CC Rating Guide</t>
  </si>
  <si>
    <t>Factor</t>
  </si>
  <si>
    <t>Risk reduction</t>
  </si>
  <si>
    <t>Limited</t>
  </si>
  <si>
    <t>Meaningful</t>
  </si>
  <si>
    <t>Substantial</t>
  </si>
  <si>
    <t>Implementation effort</t>
  </si>
  <si>
    <t>Low</t>
  </si>
  <si>
    <t>Moderate</t>
  </si>
  <si>
    <t>High</t>
  </si>
  <si>
    <t>Operational impact</t>
  </si>
  <si>
    <t>Cost</t>
  </si>
  <si>
    <t>1 — Low / Limited</t>
  </si>
  <si>
    <t>2 — Medium / Meaningful</t>
  </si>
  <si>
    <t>3 — High / Substantial</t>
  </si>
  <si>
    <t>Small or narrow reduction in meaningful cyber risk.</t>
  </si>
  <si>
    <t>Meaningful reduction in a recognised risk or attack path.</t>
  </si>
  <si>
    <t>Substantial reduction in material risk, critical attack paths or high-impact exposure.</t>
  </si>
  <si>
    <t>Routine change; limited specialist time or coordination.</t>
  </si>
  <si>
    <t>Moderate technical work, coordination or testing.</t>
  </si>
  <si>
    <t>Significant specialist effort, dependency management, testing or project work.</t>
  </si>
  <si>
    <t>Little expected disruption; straightforward rollback.</t>
  </si>
  <si>
    <t>Noticeable change requiring communication, pilot or support.</t>
  </si>
  <si>
    <t>Material disruption, accessibility/continuity concern, complex rollout or high rollback risk.</t>
  </si>
  <si>
    <t>Minor or absorbable within existing resources/licensing.</t>
  </si>
  <si>
    <t>Noticeable spend requiring planning or approval.</t>
  </si>
  <si>
    <t>Significant financial burden for the organisation.</t>
  </si>
  <si>
    <t>Meaning</t>
  </si>
  <si>
    <t>Recommended response</t>
  </si>
  <si>
    <t>Limited evidence, uncertain assumptions or incomplete technical visibility.</t>
  </si>
  <si>
    <t>Validate assumptions before committing significant resources.</t>
  </si>
  <si>
    <t>Reasonable evidence but some assumptions or gaps remain.</t>
  </si>
  <si>
    <t>Proceed with proportionate validation and document uncertainties.</t>
  </si>
  <si>
    <t>Strong evidence from configuration, telemetry, testing, documented obligations or validated service knowledge.</t>
  </si>
  <si>
    <t>Use as a strong basis for the prioritisation decision.</t>
  </si>
  <si>
    <t>Set the flag to Yes when the issue involves a legal, regulatory, contractual or safeguarding duty, known active exploitation, or an unacceptable threat to a critical service. The flag does not alter the numeric score or tier; it signals that timely treatment, escalation, mitigation or formally authorised risk acceptance is required.</t>
  </si>
  <si>
    <t>Tier interpretation</t>
  </si>
  <si>
    <t>Use</t>
  </si>
  <si>
    <t>High risk reduction with low cumulative delivery burden.</t>
  </si>
  <si>
    <t>Valuable control requiring planned delivery, testing, sequencing or coordination.</t>
  </si>
  <si>
    <t>Requires redesign, funding, dependency work, compensating safeguards or significant planning.</t>
  </si>
  <si>
    <t>Outside the immediate baseline unless governance or local risk judgement requires another response.</t>
  </si>
  <si>
    <t>RACF-CC Worked Examples</t>
  </si>
  <si>
    <t>Illustrative examples only. They demonstrate the method; they do not prove that a control is appropriate in every environment.</t>
  </si>
  <si>
    <t>Effort</t>
  </si>
  <si>
    <t>Impact</t>
  </si>
  <si>
    <t>Governance flag</t>
  </si>
  <si>
    <t>Why it matters</t>
  </si>
  <si>
    <t>Notes</t>
  </si>
  <si>
    <t>Require MFA for privileged accounts</t>
  </si>
  <si>
    <t>High security value with low delivery burden.</t>
  </si>
  <si>
    <t>Public-site comparison example.</t>
  </si>
  <si>
    <t>Easy but low-impact control</t>
  </si>
  <si>
    <t>Low effort should not be mistaken for high security value.</t>
  </si>
  <si>
    <t>Actively exploited vulnerability affecting a critical service</t>
  </si>
  <si>
    <t>Yes</t>
  </si>
  <si>
    <t>A difficult treatment may rank Develop because it cannot realistically be delivered immediately, while the underlying risk may nevertheless require urgent mitigation, escalation, compensating safeguards or formally authorised risk acceptance.</t>
  </si>
  <si>
    <t>Illustrative governance-flag example.</t>
  </si>
  <si>
    <t>RACF-CC domains</t>
  </si>
  <si>
    <t>Ratings</t>
  </si>
  <si>
    <t>Identity &amp; Access</t>
  </si>
  <si>
    <t>Endpoint &amp; Device Security</t>
  </si>
  <si>
    <t>Planned</t>
  </si>
  <si>
    <t>Network Segmentation &amp; Secure Connectivity</t>
  </si>
  <si>
    <t>In progress</t>
  </si>
  <si>
    <t>Configuration &amp; Vulnerability Management</t>
  </si>
  <si>
    <t>Complete</t>
  </si>
  <si>
    <t>Data Protection &amp; Backup</t>
  </si>
  <si>
    <t>Monitoring &amp; Validation</t>
  </si>
  <si>
    <t>Incident Response &amp; Automation</t>
  </si>
  <si>
    <t>Governance, Risk &amp; Alignment</t>
  </si>
  <si>
    <t>Delivery Burden is the cumulative sum of Implementation Effort, Operational Impact and Cost.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</si>
</sst>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name val="Carlito"/>
    </font>
    <font>
      <b/>
      <sz val="20"/>
      <color rgb="FFFFFFFF"/>
      <name val="Aptos"/>
    </font>
    <font>
      <sz val="11"/>
      <name val="Aptos"/>
    </font>
    <font>
      <i/>
      <sz val="11"/>
      <color rgb="FF0B2A4A"/>
      <name val="Aptos"/>
    </font>
    <font>
      <b/>
      <sz val="11"/>
      <color rgb="FFFFFFFF"/>
      <name val="Aptos"/>
    </font>
    <font>
      <b/>
      <sz val="12"/>
      <color rgb="FF0B2A4A"/>
      <name val="Aptos"/>
    </font>
    <font>
      <b/>
      <sz val="11"/>
      <color rgb="FF17202A"/>
      <name val="Aptos"/>
    </font>
    <font>
      <sz val="11"/>
      <color rgb="FF17202A"/>
      <name val="Aptos"/>
    </font>
    <font>
      <i/>
      <sz val="11"/>
      <color rgb="FF1677C8"/>
      <name val="Aptos"/>
    </font>
    <font>
      <i/>
      <sz val="11"/>
      <color rgb="FF59636E"/>
      <name val="Aptos"/>
    </font>
    <font>
      <b/>
      <sz val="18"/>
      <color rgb="FFFFFFFF"/>
      <name val="Aptos"/>
    </font>
    <font>
      <b/>
      <sz val="10"/>
      <color rgb="FFFFFFFF"/>
      <name val="Aptos"/>
    </font>
    <font>
      <b/>
      <sz val="9"/>
      <color rgb="FF0B3558"/>
      <name val="Aptos"/>
    </font>
    <font>
      <sz val="11"/>
      <color rgb="FF163A59"/>
      <name val="Aptos"/>
    </font>
    <font>
      <b/>
      <sz val="11"/>
      <color rgb="FF163A59"/>
      <name val="Aptos"/>
    </font>
  </fonts>
  <fills count="11">
    <fill>
      <patternFill patternType="none"/>
    </fill>
    <fill>
      <patternFill patternType="gray125"/>
    </fill>
    <fill>
      <patternFill patternType="solid">
        <fgColor rgb="FF0B2A4A"/>
      </patternFill>
    </fill>
    <fill>
      <patternFill patternType="solid">
        <fgColor rgb="FFEAF4FB"/>
      </patternFill>
    </fill>
    <fill>
      <patternFill patternType="solid">
        <fgColor rgb="FF62B32E"/>
      </patternFill>
    </fill>
    <fill>
      <patternFill patternType="solid">
        <fgColor rgb="FFEEF7E8"/>
      </patternFill>
    </fill>
    <fill>
      <patternFill patternType="solid">
        <fgColor rgb="FFF4B942"/>
      </patternFill>
    </fill>
    <fill>
      <patternFill patternType="solid">
        <fgColor rgb="FFFFF7E2"/>
      </patternFill>
    </fill>
    <fill>
      <patternFill patternType="solid">
        <fgColor rgb="FFF3F5F7"/>
      </patternFill>
    </fill>
    <fill>
      <patternFill patternType="solid">
        <fgColor rgb="FFDCEAF4"/>
      </patternFill>
    </fill>
    <fill>
      <patternFill patternType="solid">
        <fgColor rgb="FFEEF4F8"/>
      </patternFill>
    </fill>
  </fills>
  <borders count="26">
    <border>
      <left/>
      <right/>
      <top/>
      <bottom/>
      <diagonal/>
    </border>
    <border>
      <left style="thin">
        <color rgb="FFD6DCE2"/>
      </left>
      <right/>
      <top style="thin">
        <color rgb="FFD6DCE2"/>
      </top>
      <bottom/>
      <diagonal/>
    </border>
    <border>
      <left/>
      <right/>
      <top style="thin">
        <color rgb="FFD6DCE2"/>
      </top>
      <bottom/>
      <diagonal/>
    </border>
    <border>
      <left/>
      <right style="thin">
        <color rgb="FFD6DCE2"/>
      </right>
      <top style="thin">
        <color rgb="FFD6DCE2"/>
      </top>
      <bottom/>
      <diagonal/>
    </border>
    <border>
      <left style="thin">
        <color rgb="FFD6DCE2"/>
      </left>
      <right/>
      <top/>
      <bottom/>
      <diagonal/>
    </border>
    <border>
      <left/>
      <right style="thin">
        <color rgb="FFD6DCE2"/>
      </right>
      <top/>
      <bottom/>
      <diagonal/>
    </border>
    <border>
      <left style="thin">
        <color rgb="FFD6DCE2"/>
      </left>
      <right/>
      <top/>
      <bottom style="thin">
        <color rgb="FFD6DCE2"/>
      </bottom>
      <diagonal/>
    </border>
    <border>
      <left/>
      <right/>
      <top/>
      <bottom style="thin">
        <color rgb="FFD6DCE2"/>
      </bottom>
      <diagonal/>
    </border>
    <border>
      <left/>
      <right style="thin">
        <color rgb="FFD6DCE2"/>
      </right>
      <top/>
      <bottom style="thin">
        <color rgb="FFD6DCE2"/>
      </bottom>
      <diagonal/>
    </border>
    <border>
      <left style="thin">
        <color rgb="FFE1E5E9"/>
      </left>
      <right/>
      <top style="thin">
        <color rgb="FFE1E5E9"/>
      </top>
      <bottom/>
      <diagonal/>
    </border>
    <border>
      <left/>
      <right/>
      <top style="thin">
        <color rgb="FFE1E5E9"/>
      </top>
      <bottom/>
      <diagonal/>
    </border>
    <border>
      <left/>
      <right style="thin">
        <color rgb="FFE1E5E9"/>
      </right>
      <top style="thin">
        <color rgb="FFE1E5E9"/>
      </top>
      <bottom/>
      <diagonal/>
    </border>
    <border>
      <left style="thin">
        <color rgb="FFE1E5E9"/>
      </left>
      <right/>
      <top/>
      <bottom/>
      <diagonal/>
    </border>
    <border>
      <left/>
      <right style="thin">
        <color rgb="FFE1E5E9"/>
      </right>
      <top/>
      <bottom/>
      <diagonal/>
    </border>
    <border>
      <left style="thin">
        <color rgb="FFE1E5E9"/>
      </left>
      <right/>
      <top/>
      <bottom style="thin">
        <color rgb="FFE1E5E9"/>
      </bottom>
      <diagonal/>
    </border>
    <border>
      <left/>
      <right/>
      <top/>
      <bottom style="thin">
        <color rgb="FFE1E5E9"/>
      </bottom>
      <diagonal/>
    </border>
    <border>
      <left/>
      <right style="thin">
        <color rgb="FFE1E5E9"/>
      </right>
      <top/>
      <bottom style="thin">
        <color rgb="FFE1E5E9"/>
      </bottom>
      <diagonal/>
    </border>
    <border>
      <left style="thin">
        <color rgb="FF7AA7C4"/>
      </left>
      <right/>
      <top style="thin">
        <color rgb="FF7AA7C4"/>
      </top>
      <bottom style="thin">
        <color rgb="FF7AA7C4"/>
      </bottom>
      <diagonal/>
    </border>
    <border>
      <left/>
      <right/>
      <top style="thin">
        <color rgb="FF7AA7C4"/>
      </top>
      <bottom style="thin">
        <color rgb="FF7AA7C4"/>
      </bottom>
      <diagonal/>
    </border>
    <border>
      <left/>
      <right style="thin">
        <color rgb="FF7AA7C4"/>
      </right>
      <top style="thin">
        <color rgb="FF7AA7C4"/>
      </top>
      <bottom style="thin">
        <color rgb="FF7AA7C4"/>
      </bottom>
      <diagonal/>
    </border>
    <border>
      <left style="thin">
        <color rgb="FFB6CBD9"/>
      </left>
      <right/>
      <top style="thin">
        <color rgb="FFE1E5E9"/>
      </top>
      <bottom/>
      <diagonal/>
    </border>
    <border>
      <left/>
      <right style="thin">
        <color rgb="FFB6CBD9"/>
      </right>
      <top style="thin">
        <color rgb="FFE1E5E9"/>
      </top>
      <bottom/>
      <diagonal/>
    </border>
    <border>
      <left style="thin">
        <color rgb="FFB6CBD9"/>
      </left>
      <right/>
      <top/>
      <bottom/>
      <diagonal/>
    </border>
    <border>
      <left/>
      <right style="thin">
        <color rgb="FFB6CBD9"/>
      </right>
      <top/>
      <bottom/>
      <diagonal/>
    </border>
    <border>
      <left style="thin">
        <color rgb="FFB6CBD9"/>
      </left>
      <right/>
      <top/>
      <bottom style="thin">
        <color rgb="FFE1E5E9"/>
      </bottom>
      <diagonal/>
    </border>
    <border>
      <left/>
      <right style="thin">
        <color rgb="FFB6CBD9"/>
      </right>
      <top/>
      <bottom style="thin">
        <color rgb="FFE1E5E9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2" borderId="1" xfId="0" applyFont="1" applyFill="1" applyBorder="1"/>
    <xf numFmtId="0" fontId="5" fillId="8" borderId="3" xfId="0" applyFont="1" applyFill="1" applyBorder="1" applyAlignment="1">
      <alignment horizontal="center"/>
    </xf>
    <xf numFmtId="0" fontId="4" fillId="2" borderId="6" xfId="0" applyFont="1" applyFill="1" applyBorder="1"/>
    <xf numFmtId="0" fontId="5" fillId="8" borderId="8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2" fillId="0" borderId="9" xfId="0" applyFont="1" applyBorder="1" applyAlignment="1">
      <alignment vertical="top"/>
    </xf>
    <xf numFmtId="0" fontId="2" fillId="8" borderId="10" xfId="0" applyFont="1" applyFill="1" applyBorder="1" applyAlignment="1">
      <alignment vertical="top" wrapText="1"/>
    </xf>
    <xf numFmtId="0" fontId="2" fillId="0" borderId="12" xfId="0" applyFont="1" applyBorder="1" applyAlignment="1">
      <alignment vertical="top"/>
    </xf>
    <xf numFmtId="0" fontId="2" fillId="8" borderId="0" xfId="0" applyFont="1" applyFill="1" applyAlignment="1">
      <alignment vertical="top" wrapText="1"/>
    </xf>
    <xf numFmtId="0" fontId="2" fillId="0" borderId="14" xfId="0" applyFont="1" applyBorder="1" applyAlignment="1">
      <alignment vertical="top"/>
    </xf>
    <xf numFmtId="0" fontId="2" fillId="8" borderId="15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7" xfId="0" applyNumberFormat="1" applyFont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64" fontId="13" fillId="10" borderId="10" xfId="0" applyNumberFormat="1" applyFont="1" applyFill="1" applyBorder="1" applyAlignment="1">
      <alignment vertical="top"/>
    </xf>
    <xf numFmtId="164" fontId="13" fillId="10" borderId="0" xfId="0" applyNumberFormat="1" applyFont="1" applyFill="1" applyAlignment="1">
      <alignment vertical="top"/>
    </xf>
    <xf numFmtId="164" fontId="13" fillId="10" borderId="15" xfId="0" applyNumberFormat="1" applyFont="1" applyFill="1" applyBorder="1" applyAlignment="1">
      <alignment vertical="top"/>
    </xf>
    <xf numFmtId="164" fontId="13" fillId="10" borderId="20" xfId="0" applyNumberFormat="1" applyFont="1" applyFill="1" applyBorder="1" applyAlignment="1">
      <alignment vertical="top"/>
    </xf>
    <xf numFmtId="0" fontId="13" fillId="10" borderId="21" xfId="0" applyFont="1" applyFill="1" applyBorder="1" applyAlignment="1">
      <alignment vertical="top"/>
    </xf>
    <xf numFmtId="164" fontId="13" fillId="10" borderId="22" xfId="0" applyNumberFormat="1" applyFont="1" applyFill="1" applyBorder="1" applyAlignment="1">
      <alignment vertical="top"/>
    </xf>
    <xf numFmtId="0" fontId="13" fillId="10" borderId="23" xfId="0" applyFont="1" applyFill="1" applyBorder="1" applyAlignment="1">
      <alignment vertical="top"/>
    </xf>
    <xf numFmtId="164" fontId="13" fillId="10" borderId="24" xfId="0" applyNumberFormat="1" applyFont="1" applyFill="1" applyBorder="1" applyAlignment="1">
      <alignment vertical="top"/>
    </xf>
    <xf numFmtId="0" fontId="13" fillId="10" borderId="25" xfId="0" applyFont="1" applyFill="1" applyBorder="1" applyAlignment="1">
      <alignment vertical="top"/>
    </xf>
    <xf numFmtId="164" fontId="14" fillId="10" borderId="10" xfId="0" applyNumberFormat="1" applyFont="1" applyFill="1" applyBorder="1" applyAlignment="1">
      <alignment vertical="top"/>
    </xf>
    <xf numFmtId="164" fontId="14" fillId="10" borderId="0" xfId="0" applyNumberFormat="1" applyFont="1" applyFill="1" applyAlignment="1">
      <alignment vertical="top"/>
    </xf>
    <xf numFmtId="164" fontId="14" fillId="10" borderId="15" xfId="0" applyNumberFormat="1" applyFont="1" applyFill="1" applyBorder="1" applyAlignment="1">
      <alignment vertical="top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/>
      <protection locked="0"/>
    </xf>
    <xf numFmtId="14" fontId="2" fillId="0" borderId="10" xfId="0" applyNumberFormat="1" applyFont="1" applyBorder="1" applyAlignment="1" applyProtection="1">
      <alignment vertical="top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14" fontId="2" fillId="0" borderId="0" xfId="0" applyNumberFormat="1" applyFont="1" applyAlignment="1" applyProtection="1">
      <alignment vertical="top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vertical="top"/>
      <protection locked="0"/>
    </xf>
    <xf numFmtId="14" fontId="2" fillId="0" borderId="15" xfId="0" applyNumberFormat="1" applyFont="1" applyBorder="1" applyAlignment="1" applyProtection="1">
      <alignment vertical="top"/>
      <protection locked="0"/>
    </xf>
    <xf numFmtId="0" fontId="2" fillId="0" borderId="16" xfId="0" applyFont="1" applyBorder="1" applyAlignment="1" applyProtection="1">
      <alignment vertical="top" wrapText="1"/>
      <protection locked="0"/>
    </xf>
    <xf numFmtId="0" fontId="1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 wrapText="1"/>
    </xf>
    <xf numFmtId="0" fontId="4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6" fillId="6" borderId="0" xfId="0" applyFont="1" applyFill="1" applyAlignment="1">
      <alignment horizontal="left" vertical="center"/>
    </xf>
    <xf numFmtId="0" fontId="7" fillId="7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4" fillId="10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3" fillId="3" borderId="0" xfId="0" applyFont="1" applyFill="1" applyAlignment="1">
      <alignment wrapText="1"/>
    </xf>
    <xf numFmtId="0" fontId="12" fillId="9" borderId="17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12" fillId="9" borderId="19" xfId="0" applyFont="1" applyFill="1" applyBorder="1" applyAlignment="1">
      <alignment horizontal="center" vertical="center"/>
    </xf>
    <xf numFmtId="0" fontId="10" fillId="2" borderId="0" xfId="0" applyFont="1" applyFill="1"/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6" fillId="6" borderId="0" xfId="0" applyFont="1" applyFill="1"/>
    <xf numFmtId="0" fontId="2" fillId="7" borderId="0" xfId="0" applyFont="1" applyFill="1" applyAlignment="1">
      <alignment wrapText="1"/>
    </xf>
    <xf numFmtId="0" fontId="4" fillId="2" borderId="0" xfId="0" applyFont="1" applyFill="1"/>
  </cellXfs>
  <cellStyles count="1">
    <cellStyle name="Normal" xfId="0" builtinId="0"/>
  </cellStyles>
  <dxfs count="5">
    <dxf>
      <font>
        <b/>
        <color rgb="FFB45F06"/>
      </font>
      <fill>
        <patternFill>
          <bgColor rgb="FFFCE5CD"/>
        </patternFill>
      </fill>
    </dxf>
    <dxf>
      <font>
        <b/>
        <color rgb="FF990000"/>
      </font>
      <fill>
        <patternFill>
          <bgColor rgb="FFF4CCCC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0B2A4A"/>
      </font>
      <fill>
        <patternFill>
          <bgColor rgb="FFDDEBF7"/>
        </patternFill>
      </fill>
    </dxf>
    <dxf>
      <font>
        <b/>
        <color rgb="FF274E13"/>
      </font>
      <fill>
        <patternFill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57150</xdr:colOff>
      <xdr:row>1</xdr:row>
      <xdr:rowOff>38100</xdr:rowOff>
    </xdr:from>
    <xdr:ext cx="552450" cy="552450"/>
    <xdr:pic>
      <xdr:nvPicPr>
        <xdr:cNvPr id="2" name="9402c5fa-117e-4e8f-85c5-a4d2853fcf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 noResiz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57150</xdr:colOff>
      <xdr:row>3</xdr:row>
      <xdr:rowOff>38100</xdr:rowOff>
    </xdr:from>
    <xdr:ext cx="457200" cy="457200"/>
    <xdr:pic>
      <xdr:nvPicPr>
        <xdr:cNvPr id="2" name="1c765abd-cb08-4f7c-bc85-954163fcd80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Select="1" noChangeAspect="1" noMove="1" noResiz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</xdr:colOff>
      <xdr:row>2</xdr:row>
      <xdr:rowOff>38100</xdr:rowOff>
    </xdr:from>
    <xdr:ext cx="476250" cy="476250"/>
    <xdr:pic>
      <xdr:nvPicPr>
        <xdr:cNvPr id="2" name="cc7105c5-7e3a-45df-88cc-8cd689f6f16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Select="1" noChangeAspect="1" noMove="1" noResiz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57150</xdr:colOff>
      <xdr:row>1</xdr:row>
      <xdr:rowOff>38100</xdr:rowOff>
    </xdr:from>
    <xdr:ext cx="457200" cy="457200"/>
    <xdr:pic>
      <xdr:nvPicPr>
        <xdr:cNvPr id="2" name="14698a66-6774-415b-bf31-3983b9fde5b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Select="1" noChangeAspect="1" noMove="1" noResiz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trolPrioritisationTable" displayName="ControlPrioritisationTable" ref="A7:T57">
  <tableColumns count="20">
    <tableColumn id="1" xr3:uid="{00000000-0010-0000-0000-000001000000}" name="ID"/>
    <tableColumn id="2" xr3:uid="{00000000-0010-0000-0000-000002000000}" name="Control / improvement"/>
    <tableColumn id="3" xr3:uid="{00000000-0010-0000-0000-000003000000}" name="RACF-CC domain"/>
    <tableColumn id="4" xr3:uid="{00000000-0010-0000-0000-000004000000}" name="Owner"/>
    <tableColumn id="5" xr3:uid="{00000000-0010-0000-0000-000005000000}" name="Risk reduction_x000a_1–3"/>
    <tableColumn id="6" xr3:uid="{00000000-0010-0000-0000-000006000000}" name="Effort_x000a_1–3"/>
    <tableColumn id="7" xr3:uid="{00000000-0010-0000-0000-000007000000}" name="Operational impact_x000a_1–3"/>
    <tableColumn id="8" xr3:uid="{00000000-0010-0000-0000-000008000000}" name="Cost_x000a_1–3"/>
    <tableColumn id="9" xr3:uid="{00000000-0010-0000-0000-000009000000}" name="Risk benefit"/>
    <tableColumn id="10" xr3:uid="{00000000-0010-0000-0000-00000A000000}" name="Delivery burden"/>
    <tableColumn id="11" xr3:uid="{00000000-0010-0000-0000-00000B000000}" name="Priority score"/>
    <tableColumn id="12" xr3:uid="{00000000-0010-0000-0000-00000C000000}" name="Numeric tier"/>
    <tableColumn id="13" xr3:uid="{00000000-0010-0000-0000-00000D000000}" name="Governance action flag"/>
    <tableColumn id="14" xr3:uid="{00000000-0010-0000-0000-00000E000000}" name="Governance action"/>
    <tableColumn id="15" xr3:uid="{00000000-0010-0000-0000-00000F000000}" name="Confidence"/>
    <tableColumn id="16" xr3:uid="{00000000-0010-0000-0000-000010000000}" name="Evidence / rationale"/>
    <tableColumn id="17" xr3:uid="{00000000-0010-0000-0000-000011000000}" name="Decision / next action"/>
    <tableColumn id="18" xr3:uid="{00000000-0010-0000-0000-000012000000}" name="Target / review date"/>
    <tableColumn id="19" xr3:uid="{00000000-0010-0000-0000-000013000000}" name="Evidence of completion"/>
    <tableColumn id="20" xr3:uid="{00000000-0010-0000-0000-000014000000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workbookViewId="0">
      <selection sqref="A1:H1"/>
    </sheetView>
  </sheetViews>
  <sheetFormatPr defaultRowHeight="14"/>
  <cols>
    <col min="1" max="1" width="10" customWidth="1"/>
    <col min="2" max="2" width="58" customWidth="1"/>
    <col min="3" max="3" width="4" customWidth="1"/>
    <col min="4" max="5" width="16" customWidth="1"/>
    <col min="6" max="8" width="20" customWidth="1"/>
  </cols>
  <sheetData>
    <row r="1" spans="1:26" ht="22.65" customHeight="1">
      <c r="A1" s="72" t="s">
        <v>0</v>
      </c>
      <c r="B1" s="72"/>
      <c r="C1" s="72"/>
      <c r="D1" s="72"/>
      <c r="E1" s="72"/>
      <c r="F1" s="72"/>
      <c r="G1" s="72"/>
      <c r="H1" s="7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" customHeight="1">
      <c r="A2" s="73" t="s">
        <v>1</v>
      </c>
      <c r="B2" s="73"/>
      <c r="C2" s="73"/>
      <c r="D2" s="73"/>
      <c r="E2" s="73"/>
      <c r="F2" s="73"/>
      <c r="G2" s="73"/>
      <c r="H2" s="7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2"/>
      <c r="B3" s="2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">
      <c r="A4" s="3" t="s">
        <v>2</v>
      </c>
      <c r="B4" s="4" t="s">
        <v>3</v>
      </c>
      <c r="C4" s="2"/>
      <c r="D4" s="74" t="s">
        <v>4</v>
      </c>
      <c r="E4" s="74"/>
      <c r="F4" s="74"/>
      <c r="G4" s="74"/>
      <c r="H4" s="7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">
      <c r="A5" s="5" t="s">
        <v>5</v>
      </c>
      <c r="B5" s="6" t="s">
        <v>6</v>
      </c>
      <c r="C5" s="2"/>
      <c r="D5" s="75" t="s">
        <v>7</v>
      </c>
      <c r="E5" s="75"/>
      <c r="F5" s="75"/>
      <c r="G5" s="75"/>
      <c r="H5" s="7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customHeight="1">
      <c r="A6" s="5" t="s">
        <v>8</v>
      </c>
      <c r="B6" s="6" t="s">
        <v>9</v>
      </c>
      <c r="C6" s="2"/>
      <c r="D6" s="75" t="s">
        <v>136</v>
      </c>
      <c r="E6" s="75"/>
      <c r="F6" s="75"/>
      <c r="G6" s="75"/>
      <c r="H6" s="7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">
      <c r="A7" s="5" t="s">
        <v>10</v>
      </c>
      <c r="B7" s="6" t="s">
        <v>11</v>
      </c>
      <c r="C7" s="2"/>
      <c r="D7" s="7" t="s">
        <v>12</v>
      </c>
      <c r="E7" s="8" t="s">
        <v>13</v>
      </c>
      <c r="F7" s="76" t="s">
        <v>14</v>
      </c>
      <c r="G7" s="76"/>
      <c r="H7" s="7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">
      <c r="A8" s="5" t="s">
        <v>15</v>
      </c>
      <c r="B8" s="6" t="s">
        <v>16</v>
      </c>
      <c r="C8" s="2"/>
      <c r="D8" s="5" t="s">
        <v>17</v>
      </c>
      <c r="E8" s="9" t="s">
        <v>18</v>
      </c>
      <c r="F8" s="78" t="s">
        <v>19</v>
      </c>
      <c r="G8" s="78"/>
      <c r="H8" s="7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3.5">
      <c r="A9" s="5" t="s">
        <v>20</v>
      </c>
      <c r="B9" s="6" t="s">
        <v>21</v>
      </c>
      <c r="C9" s="2"/>
      <c r="D9" s="5" t="s">
        <v>22</v>
      </c>
      <c r="E9" s="9" t="s">
        <v>23</v>
      </c>
      <c r="F9" s="78" t="s">
        <v>24</v>
      </c>
      <c r="G9" s="78"/>
      <c r="H9" s="7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3.5">
      <c r="A10" s="10" t="s">
        <v>25</v>
      </c>
      <c r="B10" s="11" t="s">
        <v>26</v>
      </c>
      <c r="C10" s="2"/>
      <c r="D10" s="5" t="s">
        <v>27</v>
      </c>
      <c r="E10" s="9" t="s">
        <v>28</v>
      </c>
      <c r="F10" s="78" t="s">
        <v>29</v>
      </c>
      <c r="G10" s="78"/>
      <c r="H10" s="7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2"/>
      <c r="B11" s="2"/>
      <c r="C11" s="2"/>
      <c r="D11" s="10" t="s">
        <v>30</v>
      </c>
      <c r="E11" s="12" t="s">
        <v>31</v>
      </c>
      <c r="F11" s="80" t="s">
        <v>32</v>
      </c>
      <c r="G11" s="80"/>
      <c r="H11" s="8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5">
      <c r="A12" s="2"/>
      <c r="B12" s="2"/>
      <c r="C12" s="2"/>
      <c r="D12" s="2"/>
      <c r="E12" s="2"/>
      <c r="F12" s="2"/>
      <c r="G12" s="2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>
      <c r="A13" s="82" t="s">
        <v>33</v>
      </c>
      <c r="B13" s="82"/>
      <c r="C13" s="82"/>
      <c r="D13" s="82"/>
      <c r="E13" s="82"/>
      <c r="F13" s="82"/>
      <c r="G13" s="82"/>
      <c r="H13" s="8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>
      <c r="A14" s="83" t="s">
        <v>34</v>
      </c>
      <c r="B14" s="83"/>
      <c r="C14" s="83"/>
      <c r="D14" s="83"/>
      <c r="E14" s="83"/>
      <c r="F14" s="83"/>
      <c r="G14" s="83"/>
      <c r="H14" s="8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83"/>
      <c r="B15" s="83"/>
      <c r="C15" s="83"/>
      <c r="D15" s="83"/>
      <c r="E15" s="83"/>
      <c r="F15" s="83"/>
      <c r="G15" s="83"/>
      <c r="H15" s="8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649999999999999" customHeight="1">
      <c r="A16" s="86" t="s">
        <v>35</v>
      </c>
      <c r="B16" s="86"/>
      <c r="C16" s="86"/>
      <c r="D16" s="86"/>
      <c r="E16" s="86"/>
      <c r="F16" s="86"/>
      <c r="G16" s="2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A17" s="84" t="s">
        <v>36</v>
      </c>
      <c r="B17" s="84"/>
      <c r="C17" s="84"/>
      <c r="D17" s="84"/>
      <c r="E17" s="84"/>
      <c r="F17" s="84"/>
      <c r="G17" s="84"/>
      <c r="H17" s="8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>
      <c r="A18" s="2"/>
      <c r="B18" s="2"/>
      <c r="C18" s="2"/>
      <c r="D18" s="2"/>
      <c r="E18" s="2"/>
      <c r="F18" s="2"/>
      <c r="G18" s="2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>
      <c r="A19" s="85" t="s">
        <v>37</v>
      </c>
      <c r="B19" s="85"/>
      <c r="C19" s="85"/>
      <c r="D19" s="85"/>
      <c r="E19" s="85"/>
      <c r="F19" s="85"/>
      <c r="G19" s="85"/>
      <c r="H19" s="8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>
      <c r="A20" s="2"/>
      <c r="B20" s="2"/>
      <c r="C20" s="2"/>
      <c r="D20" s="2"/>
      <c r="E20" s="2"/>
      <c r="F20" s="2"/>
      <c r="G20" s="2"/>
      <c r="H20" s="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1" objects="1" scenarios="1" selectLockedCells="1" autoFilter="0"/>
  <mergeCells count="15">
    <mergeCell ref="D6:H6"/>
    <mergeCell ref="A14:H15"/>
    <mergeCell ref="A17:H17"/>
    <mergeCell ref="A19:H19"/>
    <mergeCell ref="A16:F16"/>
    <mergeCell ref="F8:H8"/>
    <mergeCell ref="F9:H9"/>
    <mergeCell ref="F10:H10"/>
    <mergeCell ref="F11:H11"/>
    <mergeCell ref="A13:H13"/>
    <mergeCell ref="A1:H1"/>
    <mergeCell ref="A2:H2"/>
    <mergeCell ref="D4:H4"/>
    <mergeCell ref="D5:H5"/>
    <mergeCell ref="F7:H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0"/>
  <sheetViews>
    <sheetView workbookViewId="0">
      <pane xSplit="4" ySplit="7" topLeftCell="E8" activePane="bottomRight" state="frozen"/>
      <selection pane="topRight"/>
      <selection pane="bottomLeft"/>
      <selection pane="bottomRight" activeCell="E8" sqref="E8"/>
    </sheetView>
  </sheetViews>
  <sheetFormatPr defaultRowHeight="14"/>
  <cols>
    <col min="1" max="1" width="6" customWidth="1"/>
    <col min="2" max="2" width="32" customWidth="1"/>
    <col min="3" max="3" width="35" customWidth="1"/>
    <col min="4" max="4" width="20" customWidth="1"/>
    <col min="5" max="5" width="13" customWidth="1"/>
    <col min="6" max="6" width="11" customWidth="1"/>
    <col min="7" max="7" width="16" customWidth="1"/>
    <col min="8" max="8" width="10" customWidth="1"/>
    <col min="9" max="9" width="13" customWidth="1"/>
    <col min="10" max="10" width="15" customWidth="1"/>
    <col min="11" max="12" width="13" customWidth="1"/>
    <col min="13" max="13" width="18" customWidth="1"/>
    <col min="14" max="14" width="24" customWidth="1"/>
    <col min="15" max="15" width="13" customWidth="1"/>
    <col min="16" max="16" width="38" customWidth="1"/>
    <col min="17" max="17" width="34" customWidth="1"/>
    <col min="18" max="18" width="16" customWidth="1"/>
    <col min="19" max="19" width="34" customWidth="1"/>
    <col min="20" max="20" width="15" customWidth="1"/>
  </cols>
  <sheetData>
    <row r="1" spans="1:26" ht="32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1"/>
      <c r="V1" s="1"/>
      <c r="W1" s="1"/>
      <c r="X1" s="1"/>
      <c r="Y1" s="1"/>
      <c r="Z1" s="1"/>
    </row>
    <row r="2" spans="1:26" ht="28" customHeight="1">
      <c r="A2" s="88" t="s">
        <v>38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1"/>
      <c r="V2" s="1"/>
      <c r="W2" s="1"/>
      <c r="X2" s="1"/>
      <c r="Y2" s="1"/>
      <c r="Z2" s="1"/>
    </row>
    <row r="3" spans="1:26" ht="14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">
      <c r="A4" s="13" t="s">
        <v>39</v>
      </c>
      <c r="B4" s="14">
        <f>COUNT(K8:K57)</f>
        <v>0</v>
      </c>
      <c r="C4" s="1"/>
      <c r="D4" s="13" t="s">
        <v>17</v>
      </c>
      <c r="E4" s="14">
        <f>COUNTIF(L8:L57,"First")</f>
        <v>0</v>
      </c>
      <c r="F4" s="1"/>
      <c r="G4" s="13" t="s">
        <v>27</v>
      </c>
      <c r="H4" s="14">
        <f>COUNTIF(L8:L57,"Develop")</f>
        <v>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">
      <c r="A5" s="15" t="s">
        <v>40</v>
      </c>
      <c r="B5" s="16">
        <f>COUNTIFS(M8:M57,"Yes",K8:K57,"&gt;=-7",K8:K57,"&lt;=3")</f>
        <v>0</v>
      </c>
      <c r="C5" s="1"/>
      <c r="D5" s="15" t="s">
        <v>22</v>
      </c>
      <c r="E5" s="16">
        <f>COUNTIF(L8:L57,"Next")</f>
        <v>0</v>
      </c>
      <c r="F5" s="1"/>
      <c r="G5" s="15" t="s">
        <v>30</v>
      </c>
      <c r="H5" s="16">
        <f>COUNTIF(L8:L57,"Review")</f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" customHeight="1">
      <c r="A6" s="1"/>
      <c r="B6" s="1"/>
      <c r="C6" s="1"/>
      <c r="D6" s="1"/>
      <c r="E6" s="1"/>
      <c r="F6" s="1"/>
      <c r="G6" s="1"/>
      <c r="H6" s="1"/>
      <c r="I6" s="89" t="s">
        <v>41</v>
      </c>
      <c r="J6" s="90"/>
      <c r="K6" s="90"/>
      <c r="L6" s="9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8" customHeight="1">
      <c r="A7" s="17" t="s">
        <v>42</v>
      </c>
      <c r="B7" s="17" t="s">
        <v>43</v>
      </c>
      <c r="C7" s="17" t="s">
        <v>44</v>
      </c>
      <c r="D7" s="17" t="s">
        <v>45</v>
      </c>
      <c r="E7" s="17" t="s">
        <v>46</v>
      </c>
      <c r="F7" s="17" t="s">
        <v>47</v>
      </c>
      <c r="G7" s="17" t="s">
        <v>48</v>
      </c>
      <c r="H7" s="17" t="s">
        <v>49</v>
      </c>
      <c r="I7" s="17" t="s">
        <v>50</v>
      </c>
      <c r="J7" s="17" t="s">
        <v>51</v>
      </c>
      <c r="K7" s="17" t="s">
        <v>52</v>
      </c>
      <c r="L7" s="17" t="s">
        <v>53</v>
      </c>
      <c r="M7" s="17" t="s">
        <v>54</v>
      </c>
      <c r="N7" s="17" t="s">
        <v>55</v>
      </c>
      <c r="O7" s="17" t="s">
        <v>56</v>
      </c>
      <c r="P7" s="17" t="s">
        <v>57</v>
      </c>
      <c r="Q7" s="17" t="s">
        <v>58</v>
      </c>
      <c r="R7" s="17" t="s">
        <v>59</v>
      </c>
      <c r="S7" s="17" t="s">
        <v>60</v>
      </c>
      <c r="T7" s="17" t="s">
        <v>61</v>
      </c>
      <c r="U7" s="1"/>
      <c r="V7" s="1"/>
      <c r="W7" s="1"/>
      <c r="X7" s="1"/>
      <c r="Y7" s="1"/>
      <c r="Z7" s="1"/>
    </row>
    <row r="8" spans="1:26" ht="14.5">
      <c r="A8" s="18" t="str">
        <f t="shared" ref="A8:A39" si="0">IF(B8="","",ROW()-7)</f>
        <v/>
      </c>
      <c r="B8" s="60"/>
      <c r="C8" s="60"/>
      <c r="D8" s="60"/>
      <c r="E8" s="61"/>
      <c r="F8" s="61"/>
      <c r="G8" s="61"/>
      <c r="H8" s="61"/>
      <c r="I8" s="51" t="str">
        <f t="shared" ref="I8:I39" si="1">IF(OR(B8="",E8=""),"",E8*2)</f>
        <v/>
        &gt;
      </c>
      <c r="J8" s="48" t="str">
        <f t="shared" ref="J8:J39" si="2">IF(OR(B8="",COUNT(E8:H8)&lt;4),"",SUM(F8:H8))</f>
        <v/>
        &gt;
      </c>
      <c r="K8" s="57" t="str">
        <f t="shared" ref="K8:K39" si="3">IF(OR(B8="",COUNT(E8:H8)&lt;4),"",I8-J8)</f>
        <v/>
        &gt;
      </c>
      <c r="L8" s="52" t="str">
        <f t="shared" ref="L8:L39" si="4">IF(B8="","",IF(COUNT(E8:H8)&lt;4,"Complete ratings",IF(K8&gt;=2,"First",IF(K8&gt;=0,"Next",IF(K8&gt;=-3,"Develop","Review")))))</f>
        <v/>
        &gt;
      </c>
      <c r="M8" s="61"/>
      <c r="N8" s="19" t="str">
        <f t="shared" ref="N8:N39" si="5">IF(B8="","",IF(M8="Yes","Governance action required",""))</f>
        <v/>
      </c>
      <c r="O8" s="60"/>
      <c r="P8" s="60"/>
      <c r="Q8" s="60"/>
      <c r="R8" s="62"/>
      <c r="S8" s="60"/>
      <c r="T8" s="63"/>
      <c r="U8" s="1"/>
      <c r="V8" s="1"/>
      <c r="W8" s="1"/>
      <c r="X8" s="1"/>
      <c r="Y8" s="1"/>
      <c r="Z8" s="1"/>
    </row>
    <row r="9" spans="1:26" ht="14.5">
      <c r="A9" s="20" t="str">
        <f t="shared" si="0"/>
        <v/>
      </c>
      <c r="B9" s="64"/>
      <c r="C9" s="64"/>
      <c r="D9" s="64"/>
      <c r="E9" s="65"/>
      <c r="F9" s="65"/>
      <c r="G9" s="65"/>
      <c r="H9" s="65"/>
      <c r="I9" s="53" t="str">
        <f t="shared" si="1"/>
        <v/>
      </c>
      <c r="J9" s="49" t="str">
        <f t="shared" si="2"/>
        <v/>
      </c>
      <c r="K9" s="58" t="str">
        <f t="shared" si="3"/>
        <v/>
      </c>
      <c r="L9" s="54" t="str">
        <f t="shared" si="4"/>
        <v/>
      </c>
      <c r="M9" s="65"/>
      <c r="N9" s="21" t="str">
        <f t="shared" si="5"/>
        <v/>
      </c>
      <c r="O9" s="64"/>
      <c r="P9" s="64"/>
      <c r="Q9" s="64"/>
      <c r="R9" s="66"/>
      <c r="S9" s="64"/>
      <c r="T9" s="67"/>
      <c r="U9" s="1"/>
      <c r="V9" s="1"/>
      <c r="W9" s="1"/>
      <c r="X9" s="1"/>
      <c r="Y9" s="1"/>
      <c r="Z9" s="1"/>
    </row>
    <row r="10" spans="1:26" ht="14.5">
      <c r="A10" s="20" t="str">
        <f t="shared" si="0"/>
        <v/>
      </c>
      <c r="B10" s="64"/>
      <c r="C10" s="64"/>
      <c r="D10" s="64"/>
      <c r="E10" s="65"/>
      <c r="F10" s="65"/>
      <c r="G10" s="65"/>
      <c r="H10" s="65"/>
      <c r="I10" s="53" t="str">
        <f t="shared" si="1"/>
        <v/>
      </c>
      <c r="J10" s="49" t="str">
        <f t="shared" si="2"/>
        <v/>
      </c>
      <c r="K10" s="58" t="str">
        <f t="shared" si="3"/>
        <v/>
      </c>
      <c r="L10" s="54" t="str">
        <f t="shared" si="4"/>
        <v/>
      </c>
      <c r="M10" s="65"/>
      <c r="N10" s="21" t="str">
        <f t="shared" si="5"/>
        <v/>
      </c>
      <c r="O10" s="64"/>
      <c r="P10" s="64"/>
      <c r="Q10" s="64"/>
      <c r="R10" s="66"/>
      <c r="S10" s="64"/>
      <c r="T10" s="67"/>
      <c r="U10" s="1"/>
      <c r="V10" s="1"/>
      <c r="W10" s="1"/>
      <c r="X10" s="1"/>
      <c r="Y10" s="1"/>
      <c r="Z10" s="1"/>
    </row>
    <row r="11" spans="1:26" ht="14.5">
      <c r="A11" s="20" t="str">
        <f t="shared" si="0"/>
        <v/>
      </c>
      <c r="B11" s="64"/>
      <c r="C11" s="64"/>
      <c r="D11" s="64"/>
      <c r="E11" s="65"/>
      <c r="F11" s="65"/>
      <c r="G11" s="65"/>
      <c r="H11" s="65"/>
      <c r="I11" s="53" t="str">
        <f t="shared" si="1"/>
        <v/>
      </c>
      <c r="J11" s="49" t="str">
        <f t="shared" si="2"/>
        <v/>
      </c>
      <c r="K11" s="58" t="str">
        <f t="shared" si="3"/>
        <v/>
      </c>
      <c r="L11" s="54" t="str">
        <f t="shared" si="4"/>
        <v/>
      </c>
      <c r="M11" s="65"/>
      <c r="N11" s="21" t="str">
        <f t="shared" si="5"/>
        <v/>
      </c>
      <c r="O11" s="64"/>
      <c r="P11" s="64"/>
      <c r="Q11" s="64"/>
      <c r="R11" s="66"/>
      <c r="S11" s="64"/>
      <c r="T11" s="67"/>
      <c r="U11" s="1"/>
      <c r="V11" s="1"/>
      <c r="W11" s="1"/>
      <c r="X11" s="1"/>
      <c r="Y11" s="1"/>
      <c r="Z11" s="1"/>
    </row>
    <row r="12" spans="1:26" ht="14.5">
      <c r="A12" s="20" t="str">
        <f t="shared" si="0"/>
        <v/>
      </c>
      <c r="B12" s="64"/>
      <c r="C12" s="64"/>
      <c r="D12" s="64"/>
      <c r="E12" s="65"/>
      <c r="F12" s="65"/>
      <c r="G12" s="65"/>
      <c r="H12" s="65"/>
      <c r="I12" s="53" t="str">
        <f t="shared" si="1"/>
        <v/>
      </c>
      <c r="J12" s="49" t="str">
        <f t="shared" si="2"/>
        <v/>
      </c>
      <c r="K12" s="58" t="str">
        <f t="shared" si="3"/>
        <v/>
      </c>
      <c r="L12" s="54" t="str">
        <f t="shared" si="4"/>
        <v/>
      </c>
      <c r="M12" s="65"/>
      <c r="N12" s="21" t="str">
        <f t="shared" si="5"/>
        <v/>
      </c>
      <c r="O12" s="64"/>
      <c r="P12" s="64"/>
      <c r="Q12" s="64"/>
      <c r="R12" s="66"/>
      <c r="S12" s="64"/>
      <c r="T12" s="67"/>
      <c r="U12" s="1"/>
      <c r="V12" s="1"/>
      <c r="W12" s="1"/>
      <c r="X12" s="1"/>
      <c r="Y12" s="1"/>
      <c r="Z12" s="1"/>
    </row>
    <row r="13" spans="1:26" ht="14.5">
      <c r="A13" s="20" t="str">
        <f t="shared" si="0"/>
        <v/>
      </c>
      <c r="B13" s="64"/>
      <c r="C13" s="64"/>
      <c r="D13" s="64"/>
      <c r="E13" s="65"/>
      <c r="F13" s="65"/>
      <c r="G13" s="65"/>
      <c r="H13" s="65"/>
      <c r="I13" s="53" t="str">
        <f t="shared" si="1"/>
        <v/>
      </c>
      <c r="J13" s="49" t="str">
        <f t="shared" si="2"/>
        <v/>
      </c>
      <c r="K13" s="58" t="str">
        <f t="shared" si="3"/>
        <v/>
      </c>
      <c r="L13" s="54" t="str">
        <f t="shared" si="4"/>
        <v/>
      </c>
      <c r="M13" s="65"/>
      <c r="N13" s="21" t="str">
        <f t="shared" si="5"/>
        <v/>
      </c>
      <c r="O13" s="64"/>
      <c r="P13" s="64"/>
      <c r="Q13" s="64"/>
      <c r="R13" s="66"/>
      <c r="S13" s="64"/>
      <c r="T13" s="67"/>
      <c r="U13" s="1"/>
      <c r="V13" s="1"/>
      <c r="W13" s="1"/>
      <c r="X13" s="1"/>
      <c r="Y13" s="1"/>
      <c r="Z13" s="1"/>
    </row>
    <row r="14" spans="1:26" ht="14.5">
      <c r="A14" s="20" t="str">
        <f t="shared" si="0"/>
        <v/>
      </c>
      <c r="B14" s="64"/>
      <c r="C14" s="64"/>
      <c r="D14" s="64"/>
      <c r="E14" s="65"/>
      <c r="F14" s="65"/>
      <c r="G14" s="65"/>
      <c r="H14" s="65"/>
      <c r="I14" s="53" t="str">
        <f t="shared" si="1"/>
        <v/>
      </c>
      <c r="J14" s="49" t="str">
        <f t="shared" si="2"/>
        <v/>
      </c>
      <c r="K14" s="58" t="str">
        <f t="shared" si="3"/>
        <v/>
      </c>
      <c r="L14" s="54" t="str">
        <f t="shared" si="4"/>
        <v/>
      </c>
      <c r="M14" s="65"/>
      <c r="N14" s="21" t="str">
        <f t="shared" si="5"/>
        <v/>
      </c>
      <c r="O14" s="64"/>
      <c r="P14" s="64"/>
      <c r="Q14" s="64"/>
      <c r="R14" s="66"/>
      <c r="S14" s="64"/>
      <c r="T14" s="67"/>
      <c r="U14" s="1"/>
      <c r="V14" s="1"/>
      <c r="W14" s="1"/>
      <c r="X14" s="1"/>
      <c r="Y14" s="1"/>
      <c r="Z14" s="1"/>
    </row>
    <row r="15" spans="1:26" ht="14.5">
      <c r="A15" s="20" t="str">
        <f t="shared" si="0"/>
        <v/>
      </c>
      <c r="B15" s="64"/>
      <c r="C15" s="64"/>
      <c r="D15" s="64"/>
      <c r="E15" s="65"/>
      <c r="F15" s="65"/>
      <c r="G15" s="65"/>
      <c r="H15" s="65"/>
      <c r="I15" s="53" t="str">
        <f t="shared" si="1"/>
        <v/>
      </c>
      <c r="J15" s="49" t="str">
        <f t="shared" si="2"/>
        <v/>
      </c>
      <c r="K15" s="58" t="str">
        <f t="shared" si="3"/>
        <v/>
      </c>
      <c r="L15" s="54" t="str">
        <f t="shared" si="4"/>
        <v/>
      </c>
      <c r="M15" s="65"/>
      <c r="N15" s="21" t="str">
        <f t="shared" si="5"/>
        <v/>
      </c>
      <c r="O15" s="64"/>
      <c r="P15" s="64"/>
      <c r="Q15" s="64"/>
      <c r="R15" s="66"/>
      <c r="S15" s="64"/>
      <c r="T15" s="67"/>
      <c r="U15" s="1"/>
      <c r="V15" s="1"/>
      <c r="W15" s="1"/>
      <c r="X15" s="1"/>
      <c r="Y15" s="1"/>
      <c r="Z15" s="1"/>
    </row>
    <row r="16" spans="1:26" ht="14.5">
      <c r="A16" s="20" t="str">
        <f t="shared" si="0"/>
        <v/>
      </c>
      <c r="B16" s="64"/>
      <c r="C16" s="64"/>
      <c r="D16" s="64"/>
      <c r="E16" s="65"/>
      <c r="F16" s="65"/>
      <c r="G16" s="65"/>
      <c r="H16" s="65"/>
      <c r="I16" s="53" t="str">
        <f t="shared" si="1"/>
        <v/>
      </c>
      <c r="J16" s="49" t="str">
        <f t="shared" si="2"/>
        <v/>
      </c>
      <c r="K16" s="58" t="str">
        <f t="shared" si="3"/>
        <v/>
      </c>
      <c r="L16" s="54" t="str">
        <f t="shared" si="4"/>
        <v/>
      </c>
      <c r="M16" s="65"/>
      <c r="N16" s="21" t="str">
        <f t="shared" si="5"/>
        <v/>
      </c>
      <c r="O16" s="64"/>
      <c r="P16" s="64"/>
      <c r="Q16" s="64"/>
      <c r="R16" s="66"/>
      <c r="S16" s="64"/>
      <c r="T16" s="67"/>
      <c r="U16" s="1"/>
      <c r="V16" s="1"/>
      <c r="W16" s="1"/>
      <c r="X16" s="1"/>
      <c r="Y16" s="1"/>
      <c r="Z16" s="1"/>
    </row>
    <row r="17" spans="1:26" ht="14.5">
      <c r="A17" s="20" t="str">
        <f t="shared" si="0"/>
        <v/>
      </c>
      <c r="B17" s="64"/>
      <c r="C17" s="64"/>
      <c r="D17" s="64"/>
      <c r="E17" s="65"/>
      <c r="F17" s="65"/>
      <c r="G17" s="65"/>
      <c r="H17" s="65"/>
      <c r="I17" s="53" t="str">
        <f t="shared" si="1"/>
        <v/>
      </c>
      <c r="J17" s="49" t="str">
        <f t="shared" si="2"/>
        <v/>
      </c>
      <c r="K17" s="58" t="str">
        <f t="shared" si="3"/>
        <v/>
      </c>
      <c r="L17" s="54" t="str">
        <f t="shared" si="4"/>
        <v/>
      </c>
      <c r="M17" s="65"/>
      <c r="N17" s="21" t="str">
        <f t="shared" si="5"/>
        <v/>
      </c>
      <c r="O17" s="64"/>
      <c r="P17" s="64"/>
      <c r="Q17" s="64"/>
      <c r="R17" s="66"/>
      <c r="S17" s="64"/>
      <c r="T17" s="67"/>
      <c r="U17" s="1"/>
      <c r="V17" s="1"/>
      <c r="W17" s="1"/>
      <c r="X17" s="1"/>
      <c r="Y17" s="1"/>
      <c r="Z17" s="1"/>
    </row>
    <row r="18" spans="1:26" ht="14.5">
      <c r="A18" s="20" t="str">
        <f t="shared" si="0"/>
        <v/>
      </c>
      <c r="B18" s="64"/>
      <c r="C18" s="64"/>
      <c r="D18" s="64"/>
      <c r="E18" s="65"/>
      <c r="F18" s="65"/>
      <c r="G18" s="65"/>
      <c r="H18" s="65"/>
      <c r="I18" s="53" t="str">
        <f t="shared" si="1"/>
        <v/>
      </c>
      <c r="J18" s="49" t="str">
        <f t="shared" si="2"/>
        <v/>
      </c>
      <c r="K18" s="58" t="str">
        <f t="shared" si="3"/>
        <v/>
      </c>
      <c r="L18" s="54" t="str">
        <f t="shared" si="4"/>
        <v/>
      </c>
      <c r="M18" s="65"/>
      <c r="N18" s="21" t="str">
        <f t="shared" si="5"/>
        <v/>
      </c>
      <c r="O18" s="64"/>
      <c r="P18" s="64"/>
      <c r="Q18" s="64"/>
      <c r="R18" s="66"/>
      <c r="S18" s="64"/>
      <c r="T18" s="67"/>
      <c r="U18" s="1"/>
      <c r="V18" s="1"/>
      <c r="W18" s="1"/>
      <c r="X18" s="1"/>
      <c r="Y18" s="1"/>
      <c r="Z18" s="1"/>
    </row>
    <row r="19" spans="1:26" ht="14.5">
      <c r="A19" s="20" t="str">
        <f t="shared" si="0"/>
        <v/>
      </c>
      <c r="B19" s="64"/>
      <c r="C19" s="64"/>
      <c r="D19" s="64"/>
      <c r="E19" s="65"/>
      <c r="F19" s="65"/>
      <c r="G19" s="65"/>
      <c r="H19" s="65"/>
      <c r="I19" s="53" t="str">
        <f t="shared" si="1"/>
        <v/>
      </c>
      <c r="J19" s="49" t="str">
        <f t="shared" si="2"/>
        <v/>
      </c>
      <c r="K19" s="58" t="str">
        <f t="shared" si="3"/>
        <v/>
      </c>
      <c r="L19" s="54" t="str">
        <f t="shared" si="4"/>
        <v/>
      </c>
      <c r="M19" s="65"/>
      <c r="N19" s="21" t="str">
        <f t="shared" si="5"/>
        <v/>
      </c>
      <c r="O19" s="64"/>
      <c r="P19" s="64"/>
      <c r="Q19" s="64"/>
      <c r="R19" s="66"/>
      <c r="S19" s="64"/>
      <c r="T19" s="67"/>
      <c r="U19" s="1"/>
      <c r="V19" s="1"/>
      <c r="W19" s="1"/>
      <c r="X19" s="1"/>
      <c r="Y19" s="1"/>
      <c r="Z19" s="1"/>
    </row>
    <row r="20" spans="1:26" ht="14.5">
      <c r="A20" s="20" t="str">
        <f t="shared" si="0"/>
        <v/>
      </c>
      <c r="B20" s="64"/>
      <c r="C20" s="64"/>
      <c r="D20" s="64"/>
      <c r="E20" s="65"/>
      <c r="F20" s="65"/>
      <c r="G20" s="65"/>
      <c r="H20" s="65"/>
      <c r="I20" s="53" t="str">
        <f t="shared" si="1"/>
        <v/>
      </c>
      <c r="J20" s="49" t="str">
        <f t="shared" si="2"/>
        <v/>
      </c>
      <c r="K20" s="58" t="str">
        <f t="shared" si="3"/>
        <v/>
      </c>
      <c r="L20" s="54" t="str">
        <f t="shared" si="4"/>
        <v/>
      </c>
      <c r="M20" s="65"/>
      <c r="N20" s="21" t="str">
        <f t="shared" si="5"/>
        <v/>
      </c>
      <c r="O20" s="64"/>
      <c r="P20" s="64"/>
      <c r="Q20" s="64"/>
      <c r="R20" s="66"/>
      <c r="S20" s="64"/>
      <c r="T20" s="67"/>
      <c r="U20" s="1"/>
      <c r="V20" s="1"/>
      <c r="W20" s="1"/>
      <c r="X20" s="1"/>
      <c r="Y20" s="1"/>
      <c r="Z20" s="1"/>
    </row>
    <row r="21" spans="1:26" ht="14.5">
      <c r="A21" s="20" t="str">
        <f t="shared" si="0"/>
        <v/>
      </c>
      <c r="B21" s="64"/>
      <c r="C21" s="64"/>
      <c r="D21" s="64"/>
      <c r="E21" s="65"/>
      <c r="F21" s="65"/>
      <c r="G21" s="65"/>
      <c r="H21" s="65"/>
      <c r="I21" s="53" t="str">
        <f t="shared" si="1"/>
        <v/>
      </c>
      <c r="J21" s="49" t="str">
        <f t="shared" si="2"/>
        <v/>
      </c>
      <c r="K21" s="58" t="str">
        <f t="shared" si="3"/>
        <v/>
      </c>
      <c r="L21" s="54" t="str">
        <f t="shared" si="4"/>
        <v/>
      </c>
      <c r="M21" s="65"/>
      <c r="N21" s="21" t="str">
        <f t="shared" si="5"/>
        <v/>
      </c>
      <c r="O21" s="64"/>
      <c r="P21" s="64"/>
      <c r="Q21" s="64"/>
      <c r="R21" s="66"/>
      <c r="S21" s="64"/>
      <c r="T21" s="67"/>
      <c r="U21" s="1"/>
      <c r="V21" s="1"/>
      <c r="W21" s="1"/>
      <c r="X21" s="1"/>
      <c r="Y21" s="1"/>
      <c r="Z21" s="1"/>
    </row>
    <row r="22" spans="1:26" ht="14.5">
      <c r="A22" s="20" t="str">
        <f t="shared" si="0"/>
        <v/>
      </c>
      <c r="B22" s="64"/>
      <c r="C22" s="64"/>
      <c r="D22" s="64"/>
      <c r="E22" s="65"/>
      <c r="F22" s="65"/>
      <c r="G22" s="65"/>
      <c r="H22" s="65"/>
      <c r="I22" s="53" t="str">
        <f t="shared" si="1"/>
        <v/>
      </c>
      <c r="J22" s="49" t="str">
        <f t="shared" si="2"/>
        <v/>
      </c>
      <c r="K22" s="58" t="str">
        <f t="shared" si="3"/>
        <v/>
      </c>
      <c r="L22" s="54" t="str">
        <f t="shared" si="4"/>
        <v/>
      </c>
      <c r="M22" s="65"/>
      <c r="N22" s="21" t="str">
        <f t="shared" si="5"/>
        <v/>
      </c>
      <c r="O22" s="64"/>
      <c r="P22" s="64"/>
      <c r="Q22" s="64"/>
      <c r="R22" s="66"/>
      <c r="S22" s="64"/>
      <c r="T22" s="67"/>
      <c r="U22" s="1"/>
      <c r="V22" s="1"/>
      <c r="W22" s="1"/>
      <c r="X22" s="1"/>
      <c r="Y22" s="1"/>
      <c r="Z22" s="1"/>
    </row>
    <row r="23" spans="1:26" ht="14.5">
      <c r="A23" s="20" t="str">
        <f t="shared" si="0"/>
        <v/>
      </c>
      <c r="B23" s="64"/>
      <c r="C23" s="64"/>
      <c r="D23" s="64"/>
      <c r="E23" s="65"/>
      <c r="F23" s="65"/>
      <c r="G23" s="65"/>
      <c r="H23" s="65"/>
      <c r="I23" s="53" t="str">
        <f t="shared" si="1"/>
        <v/>
      </c>
      <c r="J23" s="49" t="str">
        <f t="shared" si="2"/>
        <v/>
      </c>
      <c r="K23" s="58" t="str">
        <f t="shared" si="3"/>
        <v/>
      </c>
      <c r="L23" s="54" t="str">
        <f t="shared" si="4"/>
        <v/>
      </c>
      <c r="M23" s="65"/>
      <c r="N23" s="21" t="str">
        <f t="shared" si="5"/>
        <v/>
      </c>
      <c r="O23" s="64"/>
      <c r="P23" s="64"/>
      <c r="Q23" s="64"/>
      <c r="R23" s="66"/>
      <c r="S23" s="64"/>
      <c r="T23" s="67"/>
      <c r="U23" s="1"/>
      <c r="V23" s="1"/>
      <c r="W23" s="1"/>
      <c r="X23" s="1"/>
      <c r="Y23" s="1"/>
      <c r="Z23" s="1"/>
    </row>
    <row r="24" spans="1:26" ht="14.5">
      <c r="A24" s="20" t="str">
        <f t="shared" si="0"/>
        <v/>
      </c>
      <c r="B24" s="64"/>
      <c r="C24" s="64"/>
      <c r="D24" s="64"/>
      <c r="E24" s="65"/>
      <c r="F24" s="65"/>
      <c r="G24" s="65"/>
      <c r="H24" s="65"/>
      <c r="I24" s="53" t="str">
        <f t="shared" si="1"/>
        <v/>
      </c>
      <c r="J24" s="49" t="str">
        <f t="shared" si="2"/>
        <v/>
      </c>
      <c r="K24" s="58" t="str">
        <f t="shared" si="3"/>
        <v/>
      </c>
      <c r="L24" s="54" t="str">
        <f t="shared" si="4"/>
        <v/>
      </c>
      <c r="M24" s="65"/>
      <c r="N24" s="21" t="str">
        <f t="shared" si="5"/>
        <v/>
      </c>
      <c r="O24" s="64"/>
      <c r="P24" s="64"/>
      <c r="Q24" s="64"/>
      <c r="R24" s="66"/>
      <c r="S24" s="64"/>
      <c r="T24" s="67"/>
      <c r="U24" s="1"/>
      <c r="V24" s="1"/>
      <c r="W24" s="1"/>
      <c r="X24" s="1"/>
      <c r="Y24" s="1"/>
      <c r="Z24" s="1"/>
    </row>
    <row r="25" spans="1:26" ht="14.5">
      <c r="A25" s="20" t="str">
        <f t="shared" si="0"/>
        <v/>
      </c>
      <c r="B25" s="64"/>
      <c r="C25" s="64"/>
      <c r="D25" s="64"/>
      <c r="E25" s="65"/>
      <c r="F25" s="65"/>
      <c r="G25" s="65"/>
      <c r="H25" s="65"/>
      <c r="I25" s="53" t="str">
        <f t="shared" si="1"/>
        <v/>
      </c>
      <c r="J25" s="49" t="str">
        <f t="shared" si="2"/>
        <v/>
      </c>
      <c r="K25" s="58" t="str">
        <f t="shared" si="3"/>
        <v/>
      </c>
      <c r="L25" s="54" t="str">
        <f t="shared" si="4"/>
        <v/>
      </c>
      <c r="M25" s="65"/>
      <c r="N25" s="21" t="str">
        <f t="shared" si="5"/>
        <v/>
      </c>
      <c r="O25" s="64"/>
      <c r="P25" s="64"/>
      <c r="Q25" s="64"/>
      <c r="R25" s="66"/>
      <c r="S25" s="64"/>
      <c r="T25" s="67"/>
      <c r="U25" s="1"/>
      <c r="V25" s="1"/>
      <c r="W25" s="1"/>
      <c r="X25" s="1"/>
      <c r="Y25" s="1"/>
      <c r="Z25" s="1"/>
    </row>
    <row r="26" spans="1:26" ht="14.5">
      <c r="A26" s="20" t="str">
        <f t="shared" si="0"/>
        <v/>
      </c>
      <c r="B26" s="64"/>
      <c r="C26" s="64"/>
      <c r="D26" s="64"/>
      <c r="E26" s="65"/>
      <c r="F26" s="65"/>
      <c r="G26" s="65"/>
      <c r="H26" s="65"/>
      <c r="I26" s="53" t="str">
        <f t="shared" si="1"/>
        <v/>
      </c>
      <c r="J26" s="49" t="str">
        <f t="shared" si="2"/>
        <v/>
      </c>
      <c r="K26" s="58" t="str">
        <f t="shared" si="3"/>
        <v/>
      </c>
      <c r="L26" s="54" t="str">
        <f t="shared" si="4"/>
        <v/>
      </c>
      <c r="M26" s="65"/>
      <c r="N26" s="21" t="str">
        <f t="shared" si="5"/>
        <v/>
      </c>
      <c r="O26" s="64"/>
      <c r="P26" s="64"/>
      <c r="Q26" s="64"/>
      <c r="R26" s="66"/>
      <c r="S26" s="64"/>
      <c r="T26" s="67"/>
      <c r="U26" s="1"/>
      <c r="V26" s="1"/>
      <c r="W26" s="1"/>
      <c r="X26" s="1"/>
      <c r="Y26" s="1"/>
      <c r="Z26" s="1"/>
    </row>
    <row r="27" spans="1:26" ht="14.5">
      <c r="A27" s="20" t="str">
        <f t="shared" si="0"/>
        <v/>
      </c>
      <c r="B27" s="64"/>
      <c r="C27" s="64"/>
      <c r="D27" s="64"/>
      <c r="E27" s="65"/>
      <c r="F27" s="65"/>
      <c r="G27" s="65"/>
      <c r="H27" s="65"/>
      <c r="I27" s="53" t="str">
        <f t="shared" si="1"/>
        <v/>
      </c>
      <c r="J27" s="49" t="str">
        <f t="shared" si="2"/>
        <v/>
      </c>
      <c r="K27" s="58" t="str">
        <f t="shared" si="3"/>
        <v/>
      </c>
      <c r="L27" s="54" t="str">
        <f t="shared" si="4"/>
        <v/>
      </c>
      <c r="M27" s="65"/>
      <c r="N27" s="21" t="str">
        <f t="shared" si="5"/>
        <v/>
      </c>
      <c r="O27" s="64"/>
      <c r="P27" s="64"/>
      <c r="Q27" s="64"/>
      <c r="R27" s="66"/>
      <c r="S27" s="64"/>
      <c r="T27" s="67"/>
      <c r="U27" s="1"/>
      <c r="V27" s="1"/>
      <c r="W27" s="1"/>
      <c r="X27" s="1"/>
      <c r="Y27" s="1"/>
      <c r="Z27" s="1"/>
    </row>
    <row r="28" spans="1:26" ht="14.5">
      <c r="A28" s="20" t="str">
        <f t="shared" si="0"/>
        <v/>
      </c>
      <c r="B28" s="64"/>
      <c r="C28" s="64"/>
      <c r="D28" s="64"/>
      <c r="E28" s="65"/>
      <c r="F28" s="65"/>
      <c r="G28" s="65"/>
      <c r="H28" s="65"/>
      <c r="I28" s="53" t="str">
        <f t="shared" si="1"/>
        <v/>
      </c>
      <c r="J28" s="49" t="str">
        <f t="shared" si="2"/>
        <v/>
      </c>
      <c r="K28" s="58" t="str">
        <f t="shared" si="3"/>
        <v/>
      </c>
      <c r="L28" s="54" t="str">
        <f t="shared" si="4"/>
        <v/>
      </c>
      <c r="M28" s="65"/>
      <c r="N28" s="21" t="str">
        <f t="shared" si="5"/>
        <v/>
      </c>
      <c r="O28" s="64"/>
      <c r="P28" s="64"/>
      <c r="Q28" s="64"/>
      <c r="R28" s="66"/>
      <c r="S28" s="64"/>
      <c r="T28" s="67"/>
      <c r="U28" s="1"/>
      <c r="V28" s="1"/>
      <c r="W28" s="1"/>
      <c r="X28" s="1"/>
      <c r="Y28" s="1"/>
      <c r="Z28" s="1"/>
    </row>
    <row r="29" spans="1:26" ht="14.5">
      <c r="A29" s="20" t="str">
        <f t="shared" si="0"/>
        <v/>
      </c>
      <c r="B29" s="64"/>
      <c r="C29" s="64"/>
      <c r="D29" s="64"/>
      <c r="E29" s="65"/>
      <c r="F29" s="65"/>
      <c r="G29" s="65"/>
      <c r="H29" s="65"/>
      <c r="I29" s="53" t="str">
        <f t="shared" si="1"/>
        <v/>
      </c>
      <c r="J29" s="49" t="str">
        <f t="shared" si="2"/>
        <v/>
      </c>
      <c r="K29" s="58" t="str">
        <f t="shared" si="3"/>
        <v/>
      </c>
      <c r="L29" s="54" t="str">
        <f t="shared" si="4"/>
        <v/>
      </c>
      <c r="M29" s="65"/>
      <c r="N29" s="21" t="str">
        <f t="shared" si="5"/>
        <v/>
      </c>
      <c r="O29" s="64"/>
      <c r="P29" s="64"/>
      <c r="Q29" s="64"/>
      <c r="R29" s="66"/>
      <c r="S29" s="64"/>
      <c r="T29" s="67"/>
      <c r="U29" s="1"/>
      <c r="V29" s="1"/>
      <c r="W29" s="1"/>
      <c r="X29" s="1"/>
      <c r="Y29" s="1"/>
      <c r="Z29" s="1"/>
    </row>
    <row r="30" spans="1:26" ht="14.5">
      <c r="A30" s="20" t="str">
        <f t="shared" si="0"/>
        <v/>
      </c>
      <c r="B30" s="64"/>
      <c r="C30" s="64"/>
      <c r="D30" s="64"/>
      <c r="E30" s="65"/>
      <c r="F30" s="65"/>
      <c r="G30" s="65"/>
      <c r="H30" s="65"/>
      <c r="I30" s="53" t="str">
        <f t="shared" si="1"/>
        <v/>
      </c>
      <c r="J30" s="49" t="str">
        <f t="shared" si="2"/>
        <v/>
      </c>
      <c r="K30" s="58" t="str">
        <f t="shared" si="3"/>
        <v/>
      </c>
      <c r="L30" s="54" t="str">
        <f t="shared" si="4"/>
        <v/>
      </c>
      <c r="M30" s="65"/>
      <c r="N30" s="21" t="str">
        <f t="shared" si="5"/>
        <v/>
      </c>
      <c r="O30" s="64"/>
      <c r="P30" s="64"/>
      <c r="Q30" s="64"/>
      <c r="R30" s="66"/>
      <c r="S30" s="64"/>
      <c r="T30" s="67"/>
      <c r="U30" s="1"/>
      <c r="V30" s="1"/>
      <c r="W30" s="1"/>
      <c r="X30" s="1"/>
      <c r="Y30" s="1"/>
      <c r="Z30" s="1"/>
    </row>
    <row r="31" spans="1:26" ht="14.5">
      <c r="A31" s="20" t="str">
        <f t="shared" si="0"/>
        <v/>
      </c>
      <c r="B31" s="64"/>
      <c r="C31" s="64"/>
      <c r="D31" s="64"/>
      <c r="E31" s="65"/>
      <c r="F31" s="65"/>
      <c r="G31" s="65"/>
      <c r="H31" s="65"/>
      <c r="I31" s="53" t="str">
        <f t="shared" si="1"/>
        <v/>
      </c>
      <c r="J31" s="49" t="str">
        <f t="shared" si="2"/>
        <v/>
      </c>
      <c r="K31" s="58" t="str">
        <f t="shared" si="3"/>
        <v/>
      </c>
      <c r="L31" s="54" t="str">
        <f t="shared" si="4"/>
        <v/>
      </c>
      <c r="M31" s="65"/>
      <c r="N31" s="21" t="str">
        <f t="shared" si="5"/>
        <v/>
      </c>
      <c r="O31" s="64"/>
      <c r="P31" s="64"/>
      <c r="Q31" s="64"/>
      <c r="R31" s="66"/>
      <c r="S31" s="64"/>
      <c r="T31" s="67"/>
      <c r="U31" s="1"/>
      <c r="V31" s="1"/>
      <c r="W31" s="1"/>
      <c r="X31" s="1"/>
      <c r="Y31" s="1"/>
      <c r="Z31" s="1"/>
    </row>
    <row r="32" spans="1:26" ht="14.5">
      <c r="A32" s="20" t="str">
        <f t="shared" si="0"/>
        <v/>
      </c>
      <c r="B32" s="64"/>
      <c r="C32" s="64"/>
      <c r="D32" s="64"/>
      <c r="E32" s="65"/>
      <c r="F32" s="65"/>
      <c r="G32" s="65"/>
      <c r="H32" s="65"/>
      <c r="I32" s="53" t="str">
        <f t="shared" si="1"/>
        <v/>
      </c>
      <c r="J32" s="49" t="str">
        <f t="shared" si="2"/>
        <v/>
      </c>
      <c r="K32" s="58" t="str">
        <f t="shared" si="3"/>
        <v/>
      </c>
      <c r="L32" s="54" t="str">
        <f t="shared" si="4"/>
        <v/>
      </c>
      <c r="M32" s="65"/>
      <c r="N32" s="21" t="str">
        <f t="shared" si="5"/>
        <v/>
      </c>
      <c r="O32" s="64"/>
      <c r="P32" s="64"/>
      <c r="Q32" s="64"/>
      <c r="R32" s="66"/>
      <c r="S32" s="64"/>
      <c r="T32" s="67"/>
      <c r="U32" s="1"/>
      <c r="V32" s="1"/>
      <c r="W32" s="1"/>
      <c r="X32" s="1"/>
      <c r="Y32" s="1"/>
      <c r="Z32" s="1"/>
    </row>
    <row r="33" spans="1:26" ht="14.5">
      <c r="A33" s="20" t="str">
        <f t="shared" si="0"/>
        <v/>
      </c>
      <c r="B33" s="64"/>
      <c r="C33" s="64"/>
      <c r="D33" s="64"/>
      <c r="E33" s="65"/>
      <c r="F33" s="65"/>
      <c r="G33" s="65"/>
      <c r="H33" s="65"/>
      <c r="I33" s="53" t="str">
        <f t="shared" si="1"/>
        <v/>
      </c>
      <c r="J33" s="49" t="str">
        <f t="shared" si="2"/>
        <v/>
      </c>
      <c r="K33" s="58" t="str">
        <f t="shared" si="3"/>
        <v/>
      </c>
      <c r="L33" s="54" t="str">
        <f t="shared" si="4"/>
        <v/>
      </c>
      <c r="M33" s="65"/>
      <c r="N33" s="21" t="str">
        <f t="shared" si="5"/>
        <v/>
      </c>
      <c r="O33" s="64"/>
      <c r="P33" s="64"/>
      <c r="Q33" s="64"/>
      <c r="R33" s="66"/>
      <c r="S33" s="64"/>
      <c r="T33" s="67"/>
      <c r="U33" s="1"/>
      <c r="V33" s="1"/>
      <c r="W33" s="1"/>
      <c r="X33" s="1"/>
      <c r="Y33" s="1"/>
      <c r="Z33" s="1"/>
    </row>
    <row r="34" spans="1:26" ht="14.5">
      <c r="A34" s="20" t="str">
        <f t="shared" si="0"/>
        <v/>
      </c>
      <c r="B34" s="64"/>
      <c r="C34" s="64"/>
      <c r="D34" s="64"/>
      <c r="E34" s="65"/>
      <c r="F34" s="65"/>
      <c r="G34" s="65"/>
      <c r="H34" s="65"/>
      <c r="I34" s="53" t="str">
        <f t="shared" si="1"/>
        <v/>
      </c>
      <c r="J34" s="49" t="str">
        <f t="shared" si="2"/>
        <v/>
      </c>
      <c r="K34" s="58" t="str">
        <f t="shared" si="3"/>
        <v/>
      </c>
      <c r="L34" s="54" t="str">
        <f t="shared" si="4"/>
        <v/>
      </c>
      <c r="M34" s="65"/>
      <c r="N34" s="21" t="str">
        <f t="shared" si="5"/>
        <v/>
      </c>
      <c r="O34" s="64"/>
      <c r="P34" s="64"/>
      <c r="Q34" s="64"/>
      <c r="R34" s="66"/>
      <c r="S34" s="64"/>
      <c r="T34" s="67"/>
      <c r="U34" s="1"/>
      <c r="V34" s="1"/>
      <c r="W34" s="1"/>
      <c r="X34" s="1"/>
      <c r="Y34" s="1"/>
      <c r="Z34" s="1"/>
    </row>
    <row r="35" spans="1:26" ht="14.5">
      <c r="A35" s="20" t="str">
        <f t="shared" si="0"/>
        <v/>
      </c>
      <c r="B35" s="64"/>
      <c r="C35" s="64"/>
      <c r="D35" s="64"/>
      <c r="E35" s="65"/>
      <c r="F35" s="65"/>
      <c r="G35" s="65"/>
      <c r="H35" s="65"/>
      <c r="I35" s="53" t="str">
        <f t="shared" si="1"/>
        <v/>
      </c>
      <c r="J35" s="49" t="str">
        <f t="shared" si="2"/>
        <v/>
      </c>
      <c r="K35" s="58" t="str">
        <f t="shared" si="3"/>
        <v/>
      </c>
      <c r="L35" s="54" t="str">
        <f t="shared" si="4"/>
        <v/>
      </c>
      <c r="M35" s="65"/>
      <c r="N35" s="21" t="str">
        <f t="shared" si="5"/>
        <v/>
      </c>
      <c r="O35" s="64"/>
      <c r="P35" s="64"/>
      <c r="Q35" s="64"/>
      <c r="R35" s="66"/>
      <c r="S35" s="64"/>
      <c r="T35" s="67"/>
      <c r="U35" s="1"/>
      <c r="V35" s="1"/>
      <c r="W35" s="1"/>
      <c r="X35" s="1"/>
      <c r="Y35" s="1"/>
      <c r="Z35" s="1"/>
    </row>
    <row r="36" spans="1:26" ht="14.5">
      <c r="A36" s="20" t="str">
        <f t="shared" si="0"/>
        <v/>
      </c>
      <c r="B36" s="64"/>
      <c r="C36" s="64"/>
      <c r="D36" s="64"/>
      <c r="E36" s="65"/>
      <c r="F36" s="65"/>
      <c r="G36" s="65"/>
      <c r="H36" s="65"/>
      <c r="I36" s="53" t="str">
        <f t="shared" si="1"/>
        <v/>
      </c>
      <c r="J36" s="49" t="str">
        <f t="shared" si="2"/>
        <v/>
      </c>
      <c r="K36" s="58" t="str">
        <f t="shared" si="3"/>
        <v/>
      </c>
      <c r="L36" s="54" t="str">
        <f t="shared" si="4"/>
        <v/>
      </c>
      <c r="M36" s="65"/>
      <c r="N36" s="21" t="str">
        <f t="shared" si="5"/>
        <v/>
      </c>
      <c r="O36" s="64"/>
      <c r="P36" s="64"/>
      <c r="Q36" s="64"/>
      <c r="R36" s="66"/>
      <c r="S36" s="64"/>
      <c r="T36" s="67"/>
      <c r="U36" s="1"/>
      <c r="V36" s="1"/>
      <c r="W36" s="1"/>
      <c r="X36" s="1"/>
      <c r="Y36" s="1"/>
      <c r="Z36" s="1"/>
    </row>
    <row r="37" spans="1:26" ht="14.5">
      <c r="A37" s="20" t="str">
        <f t="shared" si="0"/>
        <v/>
      </c>
      <c r="B37" s="64"/>
      <c r="C37" s="64"/>
      <c r="D37" s="64"/>
      <c r="E37" s="65"/>
      <c r="F37" s="65"/>
      <c r="G37" s="65"/>
      <c r="H37" s="65"/>
      <c r="I37" s="53" t="str">
        <f t="shared" si="1"/>
        <v/>
      </c>
      <c r="J37" s="49" t="str">
        <f t="shared" si="2"/>
        <v/>
      </c>
      <c r="K37" s="58" t="str">
        <f t="shared" si="3"/>
        <v/>
      </c>
      <c r="L37" s="54" t="str">
        <f t="shared" si="4"/>
        <v/>
      </c>
      <c r="M37" s="65"/>
      <c r="N37" s="21" t="str">
        <f t="shared" si="5"/>
        <v/>
      </c>
      <c r="O37" s="64"/>
      <c r="P37" s="64"/>
      <c r="Q37" s="64"/>
      <c r="R37" s="66"/>
      <c r="S37" s="64"/>
      <c r="T37" s="67"/>
      <c r="U37" s="1"/>
      <c r="V37" s="1"/>
      <c r="W37" s="1"/>
      <c r="X37" s="1"/>
      <c r="Y37" s="1"/>
      <c r="Z37" s="1"/>
    </row>
    <row r="38" spans="1:26" ht="14.5">
      <c r="A38" s="20" t="str">
        <f t="shared" si="0"/>
        <v/>
      </c>
      <c r="B38" s="64"/>
      <c r="C38" s="64"/>
      <c r="D38" s="64"/>
      <c r="E38" s="65"/>
      <c r="F38" s="65"/>
      <c r="G38" s="65"/>
      <c r="H38" s="65"/>
      <c r="I38" s="53" t="str">
        <f t="shared" si="1"/>
        <v/>
      </c>
      <c r="J38" s="49" t="str">
        <f t="shared" si="2"/>
        <v/>
      </c>
      <c r="K38" s="58" t="str">
        <f t="shared" si="3"/>
        <v/>
      </c>
      <c r="L38" s="54" t="str">
        <f t="shared" si="4"/>
        <v/>
      </c>
      <c r="M38" s="65"/>
      <c r="N38" s="21" t="str">
        <f t="shared" si="5"/>
        <v/>
      </c>
      <c r="O38" s="64"/>
      <c r="P38" s="64"/>
      <c r="Q38" s="64"/>
      <c r="R38" s="66"/>
      <c r="S38" s="64"/>
      <c r="T38" s="67"/>
      <c r="U38" s="1"/>
      <c r="V38" s="1"/>
      <c r="W38" s="1"/>
      <c r="X38" s="1"/>
      <c r="Y38" s="1"/>
      <c r="Z38" s="1"/>
    </row>
    <row r="39" spans="1:26" ht="14.5">
      <c r="A39" s="20" t="str">
        <f t="shared" si="0"/>
        <v/>
      </c>
      <c r="B39" s="64"/>
      <c r="C39" s="64"/>
      <c r="D39" s="64"/>
      <c r="E39" s="65"/>
      <c r="F39" s="65"/>
      <c r="G39" s="65"/>
      <c r="H39" s="65"/>
      <c r="I39" s="53" t="str">
        <f t="shared" si="1"/>
        <v/>
      </c>
      <c r="J39" s="49" t="str">
        <f t="shared" si="2"/>
        <v/>
      </c>
      <c r="K39" s="58" t="str">
        <f t="shared" si="3"/>
        <v/>
      </c>
      <c r="L39" s="54" t="str">
        <f t="shared" si="4"/>
        <v/>
      </c>
      <c r="M39" s="65"/>
      <c r="N39" s="21" t="str">
        <f t="shared" si="5"/>
        <v/>
      </c>
      <c r="O39" s="64"/>
      <c r="P39" s="64"/>
      <c r="Q39" s="64"/>
      <c r="R39" s="66"/>
      <c r="S39" s="64"/>
      <c r="T39" s="67"/>
      <c r="U39" s="1"/>
      <c r="V39" s="1"/>
      <c r="W39" s="1"/>
      <c r="X39" s="1"/>
      <c r="Y39" s="1"/>
      <c r="Z39" s="1"/>
    </row>
    <row r="40" spans="1:26" ht="14.5">
      <c r="A40" s="20" t="str">
        <f t="shared" ref="A40:A71" si="6">IF(B40="","",ROW()-7)</f>
        <v/>
      </c>
      <c r="B40" s="64"/>
      <c r="C40" s="64"/>
      <c r="D40" s="64"/>
      <c r="E40" s="65"/>
      <c r="F40" s="65"/>
      <c r="G40" s="65"/>
      <c r="H40" s="65"/>
      <c r="I40" s="53" t="str">
        <f t="shared" ref="I40:I57" si="7">IF(OR(B40="",E40=""),"",E40*2)</f>
        <v/>
        &gt;
      </c>
      <c r="J40" s="49" t="str">
        <f t="shared" ref="J40:J57" si="8">IF(OR(B40="",COUNT(E40:H40)&lt;4),"",SUM(F40:H40))</f>
        <v/>
        &gt;
      </c>
      <c r="K40" s="58" t="str">
        <f t="shared" ref="K40:K71" si="9">IF(OR(B40="",COUNT(E40:H40)&lt;4),"",I40-J40)</f>
        <v/>
        &gt;
      </c>
      <c r="L40" s="54" t="str">
        <f t="shared" ref="L40:L71" si="10">IF(B40="","",IF(COUNT(E40:H40)&lt;4,"Complete ratings",IF(K40&gt;=2,"First",IF(K40&gt;=0,"Next",IF(K40&gt;=-3,"Develop","Review")))))</f>
        <v/>
        &gt;
      </c>
      <c r="M40" s="65"/>
      <c r="N40" s="21" t="str">
        <f t="shared" ref="N40:N71" si="11">IF(B40="","",IF(M40="Yes","Governance action required",""))</f>
        <v/>
      </c>
      <c r="O40" s="64"/>
      <c r="P40" s="64"/>
      <c r="Q40" s="64"/>
      <c r="R40" s="66"/>
      <c r="S40" s="64"/>
      <c r="T40" s="67"/>
      <c r="U40" s="1"/>
      <c r="V40" s="1"/>
      <c r="W40" s="1"/>
      <c r="X40" s="1"/>
      <c r="Y40" s="1"/>
      <c r="Z40" s="1"/>
    </row>
    <row r="41" spans="1:26" ht="14.5">
      <c r="A41" s="20" t="str">
        <f t="shared" si="6"/>
        <v/>
      </c>
      <c r="B41" s="64"/>
      <c r="C41" s="64"/>
      <c r="D41" s="64"/>
      <c r="E41" s="65"/>
      <c r="F41" s="65"/>
      <c r="G41" s="65"/>
      <c r="H41" s="65"/>
      <c r="I41" s="53" t="str">
        <f t="shared" si="7"/>
        <v/>
      </c>
      <c r="J41" s="49" t="str">
        <f t="shared" si="8"/>
        <v/>
      </c>
      <c r="K41" s="58" t="str">
        <f t="shared" si="9"/>
        <v/>
      </c>
      <c r="L41" s="54" t="str">
        <f t="shared" si="10"/>
        <v/>
      </c>
      <c r="M41" s="65"/>
      <c r="N41" s="21" t="str">
        <f t="shared" si="11"/>
        <v/>
      </c>
      <c r="O41" s="64"/>
      <c r="P41" s="64"/>
      <c r="Q41" s="64"/>
      <c r="R41" s="66"/>
      <c r="S41" s="64"/>
      <c r="T41" s="67"/>
      <c r="U41" s="1"/>
      <c r="V41" s="1"/>
      <c r="W41" s="1"/>
      <c r="X41" s="1"/>
      <c r="Y41" s="1"/>
      <c r="Z41" s="1"/>
    </row>
    <row r="42" spans="1:26" ht="14.5">
      <c r="A42" s="20" t="str">
        <f t="shared" si="6"/>
        <v/>
      </c>
      <c r="B42" s="64"/>
      <c r="C42" s="64"/>
      <c r="D42" s="64"/>
      <c r="E42" s="65"/>
      <c r="F42" s="65"/>
      <c r="G42" s="65"/>
      <c r="H42" s="65"/>
      <c r="I42" s="53" t="str">
        <f t="shared" si="7"/>
        <v/>
      </c>
      <c r="J42" s="49" t="str">
        <f t="shared" si="8"/>
        <v/>
      </c>
      <c r="K42" s="58" t="str">
        <f t="shared" si="9"/>
        <v/>
      </c>
      <c r="L42" s="54" t="str">
        <f t="shared" si="10"/>
        <v/>
      </c>
      <c r="M42" s="65"/>
      <c r="N42" s="21" t="str">
        <f t="shared" si="11"/>
        <v/>
      </c>
      <c r="O42" s="64"/>
      <c r="P42" s="64"/>
      <c r="Q42" s="64"/>
      <c r="R42" s="66"/>
      <c r="S42" s="64"/>
      <c r="T42" s="67"/>
      <c r="U42" s="1"/>
      <c r="V42" s="1"/>
      <c r="W42" s="1"/>
      <c r="X42" s="1"/>
      <c r="Y42" s="1"/>
      <c r="Z42" s="1"/>
    </row>
    <row r="43" spans="1:26" ht="14.5">
      <c r="A43" s="20" t="str">
        <f t="shared" si="6"/>
        <v/>
      </c>
      <c r="B43" s="64"/>
      <c r="C43" s="64"/>
      <c r="D43" s="64"/>
      <c r="E43" s="65"/>
      <c r="F43" s="65"/>
      <c r="G43" s="65"/>
      <c r="H43" s="65"/>
      <c r="I43" s="53" t="str">
        <f t="shared" si="7"/>
        <v/>
      </c>
      <c r="J43" s="49" t="str">
        <f t="shared" si="8"/>
        <v/>
      </c>
      <c r="K43" s="58" t="str">
        <f t="shared" si="9"/>
        <v/>
      </c>
      <c r="L43" s="54" t="str">
        <f t="shared" si="10"/>
        <v/>
      </c>
      <c r="M43" s="65"/>
      <c r="N43" s="21" t="str">
        <f t="shared" si="11"/>
        <v/>
      </c>
      <c r="O43" s="64"/>
      <c r="P43" s="64"/>
      <c r="Q43" s="64"/>
      <c r="R43" s="66"/>
      <c r="S43" s="64"/>
      <c r="T43" s="67"/>
      <c r="U43" s="1"/>
      <c r="V43" s="1"/>
      <c r="W43" s="1"/>
      <c r="X43" s="1"/>
      <c r="Y43" s="1"/>
      <c r="Z43" s="1"/>
    </row>
    <row r="44" spans="1:26" ht="14.5">
      <c r="A44" s="20" t="str">
        <f t="shared" si="6"/>
        <v/>
      </c>
      <c r="B44" s="64"/>
      <c r="C44" s="64"/>
      <c r="D44" s="64"/>
      <c r="E44" s="65"/>
      <c r="F44" s="65"/>
      <c r="G44" s="65"/>
      <c r="H44" s="65"/>
      <c r="I44" s="53" t="str">
        <f t="shared" si="7"/>
        <v/>
      </c>
      <c r="J44" s="49" t="str">
        <f t="shared" si="8"/>
        <v/>
      </c>
      <c r="K44" s="58" t="str">
        <f t="shared" si="9"/>
        <v/>
      </c>
      <c r="L44" s="54" t="str">
        <f t="shared" si="10"/>
        <v/>
      </c>
      <c r="M44" s="65"/>
      <c r="N44" s="21" t="str">
        <f t="shared" si="11"/>
        <v/>
      </c>
      <c r="O44" s="64"/>
      <c r="P44" s="64"/>
      <c r="Q44" s="64"/>
      <c r="R44" s="66"/>
      <c r="S44" s="64"/>
      <c r="T44" s="67"/>
      <c r="U44" s="1"/>
      <c r="V44" s="1"/>
      <c r="W44" s="1"/>
      <c r="X44" s="1"/>
      <c r="Y44" s="1"/>
      <c r="Z44" s="1"/>
    </row>
    <row r="45" spans="1:26" ht="14.5">
      <c r="A45" s="20" t="str">
        <f t="shared" si="6"/>
        <v/>
      </c>
      <c r="B45" s="64"/>
      <c r="C45" s="64"/>
      <c r="D45" s="64"/>
      <c r="E45" s="65"/>
      <c r="F45" s="65"/>
      <c r="G45" s="65"/>
      <c r="H45" s="65"/>
      <c r="I45" s="53" t="str">
        <f t="shared" si="7"/>
        <v/>
      </c>
      <c r="J45" s="49" t="str">
        <f t="shared" si="8"/>
        <v/>
      </c>
      <c r="K45" s="58" t="str">
        <f t="shared" si="9"/>
        <v/>
      </c>
      <c r="L45" s="54" t="str">
        <f t="shared" si="10"/>
        <v/>
      </c>
      <c r="M45" s="65"/>
      <c r="N45" s="21" t="str">
        <f t="shared" si="11"/>
        <v/>
      </c>
      <c r="O45" s="64"/>
      <c r="P45" s="64"/>
      <c r="Q45" s="64"/>
      <c r="R45" s="66"/>
      <c r="S45" s="64"/>
      <c r="T45" s="67"/>
      <c r="U45" s="1"/>
      <c r="V45" s="1"/>
      <c r="W45" s="1"/>
      <c r="X45" s="1"/>
      <c r="Y45" s="1"/>
      <c r="Z45" s="1"/>
    </row>
    <row r="46" spans="1:26" ht="14.5">
      <c r="A46" s="20" t="str">
        <f t="shared" si="6"/>
        <v/>
      </c>
      <c r="B46" s="64"/>
      <c r="C46" s="64"/>
      <c r="D46" s="64"/>
      <c r="E46" s="65"/>
      <c r="F46" s="65"/>
      <c r="G46" s="65"/>
      <c r="H46" s="65"/>
      <c r="I46" s="53" t="str">
        <f t="shared" si="7"/>
        <v/>
      </c>
      <c r="J46" s="49" t="str">
        <f t="shared" si="8"/>
        <v/>
      </c>
      <c r="K46" s="58" t="str">
        <f t="shared" si="9"/>
        <v/>
      </c>
      <c r="L46" s="54" t="str">
        <f t="shared" si="10"/>
        <v/>
      </c>
      <c r="M46" s="65"/>
      <c r="N46" s="21" t="str">
        <f t="shared" si="11"/>
        <v/>
      </c>
      <c r="O46" s="64"/>
      <c r="P46" s="64"/>
      <c r="Q46" s="64"/>
      <c r="R46" s="66"/>
      <c r="S46" s="64"/>
      <c r="T46" s="67"/>
      <c r="U46" s="1"/>
      <c r="V46" s="1"/>
      <c r="W46" s="1"/>
      <c r="X46" s="1"/>
      <c r="Y46" s="1"/>
      <c r="Z46" s="1"/>
    </row>
    <row r="47" spans="1:26" ht="14.5">
      <c r="A47" s="20" t="str">
        <f t="shared" si="6"/>
        <v/>
      </c>
      <c r="B47" s="64"/>
      <c r="C47" s="64"/>
      <c r="D47" s="64"/>
      <c r="E47" s="65"/>
      <c r="F47" s="65"/>
      <c r="G47" s="65"/>
      <c r="H47" s="65"/>
      <c r="I47" s="53" t="str">
        <f t="shared" si="7"/>
        <v/>
      </c>
      <c r="J47" s="49" t="str">
        <f t="shared" si="8"/>
        <v/>
      </c>
      <c r="K47" s="58" t="str">
        <f t="shared" si="9"/>
        <v/>
      </c>
      <c r="L47" s="54" t="str">
        <f t="shared" si="10"/>
        <v/>
      </c>
      <c r="M47" s="65"/>
      <c r="N47" s="21" t="str">
        <f t="shared" si="11"/>
        <v/>
      </c>
      <c r="O47" s="64"/>
      <c r="P47" s="64"/>
      <c r="Q47" s="64"/>
      <c r="R47" s="66"/>
      <c r="S47" s="64"/>
      <c r="T47" s="67"/>
      <c r="U47" s="1"/>
      <c r="V47" s="1"/>
      <c r="W47" s="1"/>
      <c r="X47" s="1"/>
      <c r="Y47" s="1"/>
      <c r="Z47" s="1"/>
    </row>
    <row r="48" spans="1:26" ht="14.5">
      <c r="A48" s="20" t="str">
        <f t="shared" si="6"/>
        <v/>
      </c>
      <c r="B48" s="64"/>
      <c r="C48" s="64"/>
      <c r="D48" s="64"/>
      <c r="E48" s="65"/>
      <c r="F48" s="65"/>
      <c r="G48" s="65"/>
      <c r="H48" s="65"/>
      <c r="I48" s="53" t="str">
        <f t="shared" si="7"/>
        <v/>
      </c>
      <c r="J48" s="49" t="str">
        <f t="shared" si="8"/>
        <v/>
      </c>
      <c r="K48" s="58" t="str">
        <f t="shared" si="9"/>
        <v/>
      </c>
      <c r="L48" s="54" t="str">
        <f t="shared" si="10"/>
        <v/>
      </c>
      <c r="M48" s="65"/>
      <c r="N48" s="21" t="str">
        <f t="shared" si="11"/>
        <v/>
      </c>
      <c r="O48" s="64"/>
      <c r="P48" s="64"/>
      <c r="Q48" s="64"/>
      <c r="R48" s="66"/>
      <c r="S48" s="64"/>
      <c r="T48" s="67"/>
      <c r="U48" s="1"/>
      <c r="V48" s="1"/>
      <c r="W48" s="1"/>
      <c r="X48" s="1"/>
      <c r="Y48" s="1"/>
      <c r="Z48" s="1"/>
    </row>
    <row r="49" spans="1:26" ht="14.5">
      <c r="A49" s="20" t="str">
        <f t="shared" si="6"/>
        <v/>
      </c>
      <c r="B49" s="64"/>
      <c r="C49" s="64"/>
      <c r="D49" s="64"/>
      <c r="E49" s="65"/>
      <c r="F49" s="65"/>
      <c r="G49" s="65"/>
      <c r="H49" s="65"/>
      <c r="I49" s="53" t="str">
        <f t="shared" si="7"/>
        <v/>
      </c>
      <c r="J49" s="49" t="str">
        <f t="shared" si="8"/>
        <v/>
      </c>
      <c r="K49" s="58" t="str">
        <f t="shared" si="9"/>
        <v/>
      </c>
      <c r="L49" s="54" t="str">
        <f t="shared" si="10"/>
        <v/>
      </c>
      <c r="M49" s="65"/>
      <c r="N49" s="21" t="str">
        <f t="shared" si="11"/>
        <v/>
      </c>
      <c r="O49" s="64"/>
      <c r="P49" s="64"/>
      <c r="Q49" s="64"/>
      <c r="R49" s="66"/>
      <c r="S49" s="64"/>
      <c r="T49" s="67"/>
      <c r="U49" s="1"/>
      <c r="V49" s="1"/>
      <c r="W49" s="1"/>
      <c r="X49" s="1"/>
      <c r="Y49" s="1"/>
      <c r="Z49" s="1"/>
    </row>
    <row r="50" spans="1:26" ht="14.5">
      <c r="A50" s="20" t="str">
        <f t="shared" si="6"/>
        <v/>
      </c>
      <c r="B50" s="64"/>
      <c r="C50" s="64"/>
      <c r="D50" s="64"/>
      <c r="E50" s="65"/>
      <c r="F50" s="65"/>
      <c r="G50" s="65"/>
      <c r="H50" s="65"/>
      <c r="I50" s="53" t="str">
        <f t="shared" si="7"/>
        <v/>
      </c>
      <c r="J50" s="49" t="str">
        <f t="shared" si="8"/>
        <v/>
      </c>
      <c r="K50" s="58" t="str">
        <f t="shared" si="9"/>
        <v/>
      </c>
      <c r="L50" s="54" t="str">
        <f t="shared" si="10"/>
        <v/>
      </c>
      <c r="M50" s="65"/>
      <c r="N50" s="21" t="str">
        <f t="shared" si="11"/>
        <v/>
      </c>
      <c r="O50" s="64"/>
      <c r="P50" s="64"/>
      <c r="Q50" s="64"/>
      <c r="R50" s="66"/>
      <c r="S50" s="64"/>
      <c r="T50" s="67"/>
      <c r="U50" s="1"/>
      <c r="V50" s="1"/>
      <c r="W50" s="1"/>
      <c r="X50" s="1"/>
      <c r="Y50" s="1"/>
      <c r="Z50" s="1"/>
    </row>
    <row r="51" spans="1:26" ht="14.5">
      <c r="A51" s="20" t="str">
        <f t="shared" si="6"/>
        <v/>
      </c>
      <c r="B51" s="64"/>
      <c r="C51" s="64"/>
      <c r="D51" s="64"/>
      <c r="E51" s="65"/>
      <c r="F51" s="65"/>
      <c r="G51" s="65"/>
      <c r="H51" s="65"/>
      <c r="I51" s="53" t="str">
        <f t="shared" si="7"/>
        <v/>
      </c>
      <c r="J51" s="49" t="str">
        <f t="shared" si="8"/>
        <v/>
      </c>
      <c r="K51" s="58" t="str">
        <f t="shared" si="9"/>
        <v/>
      </c>
      <c r="L51" s="54" t="str">
        <f t="shared" si="10"/>
        <v/>
      </c>
      <c r="M51" s="65"/>
      <c r="N51" s="21" t="str">
        <f t="shared" si="11"/>
        <v/>
      </c>
      <c r="O51" s="64"/>
      <c r="P51" s="64"/>
      <c r="Q51" s="64"/>
      <c r="R51" s="66"/>
      <c r="S51" s="64"/>
      <c r="T51" s="67"/>
      <c r="U51" s="1"/>
      <c r="V51" s="1"/>
      <c r="W51" s="1"/>
      <c r="X51" s="1"/>
      <c r="Y51" s="1"/>
      <c r="Z51" s="1"/>
    </row>
    <row r="52" spans="1:26" ht="14.5">
      <c r="A52" s="20" t="str">
        <f t="shared" si="6"/>
        <v/>
      </c>
      <c r="B52" s="64"/>
      <c r="C52" s="64"/>
      <c r="D52" s="64"/>
      <c r="E52" s="65"/>
      <c r="F52" s="65"/>
      <c r="G52" s="65"/>
      <c r="H52" s="65"/>
      <c r="I52" s="53" t="str">
        <f t="shared" si="7"/>
        <v/>
      </c>
      <c r="J52" s="49" t="str">
        <f t="shared" si="8"/>
        <v/>
      </c>
      <c r="K52" s="58" t="str">
        <f t="shared" si="9"/>
        <v/>
      </c>
      <c r="L52" s="54" t="str">
        <f t="shared" si="10"/>
        <v/>
      </c>
      <c r="M52" s="65"/>
      <c r="N52" s="21" t="str">
        <f t="shared" si="11"/>
        <v/>
      </c>
      <c r="O52" s="64"/>
      <c r="P52" s="64"/>
      <c r="Q52" s="64"/>
      <c r="R52" s="66"/>
      <c r="S52" s="64"/>
      <c r="T52" s="67"/>
      <c r="U52" s="1"/>
      <c r="V52" s="1"/>
      <c r="W52" s="1"/>
      <c r="X52" s="1"/>
      <c r="Y52" s="1"/>
      <c r="Z52" s="1"/>
    </row>
    <row r="53" spans="1:26" ht="14.5">
      <c r="A53" s="20" t="str">
        <f t="shared" si="6"/>
        <v/>
      </c>
      <c r="B53" s="64"/>
      <c r="C53" s="64"/>
      <c r="D53" s="64"/>
      <c r="E53" s="65"/>
      <c r="F53" s="65"/>
      <c r="G53" s="65"/>
      <c r="H53" s="65"/>
      <c r="I53" s="53" t="str">
        <f t="shared" si="7"/>
        <v/>
      </c>
      <c r="J53" s="49" t="str">
        <f t="shared" si="8"/>
        <v/>
      </c>
      <c r="K53" s="58" t="str">
        <f t="shared" si="9"/>
        <v/>
      </c>
      <c r="L53" s="54" t="str">
        <f t="shared" si="10"/>
        <v/>
      </c>
      <c r="M53" s="65"/>
      <c r="N53" s="21" t="str">
        <f t="shared" si="11"/>
        <v/>
      </c>
      <c r="O53" s="64"/>
      <c r="P53" s="64"/>
      <c r="Q53" s="64"/>
      <c r="R53" s="66"/>
      <c r="S53" s="64"/>
      <c r="T53" s="67"/>
      <c r="U53" s="1"/>
      <c r="V53" s="1"/>
      <c r="W53" s="1"/>
      <c r="X53" s="1"/>
      <c r="Y53" s="1"/>
      <c r="Z53" s="1"/>
    </row>
    <row r="54" spans="1:26" ht="14.5">
      <c r="A54" s="20" t="str">
        <f t="shared" si="6"/>
        <v/>
      </c>
      <c r="B54" s="64"/>
      <c r="C54" s="64"/>
      <c r="D54" s="64"/>
      <c r="E54" s="65"/>
      <c r="F54" s="65"/>
      <c r="G54" s="65"/>
      <c r="H54" s="65"/>
      <c r="I54" s="53" t="str">
        <f t="shared" si="7"/>
        <v/>
      </c>
      <c r="J54" s="49" t="str">
        <f t="shared" si="8"/>
        <v/>
      </c>
      <c r="K54" s="58" t="str">
        <f t="shared" si="9"/>
        <v/>
      </c>
      <c r="L54" s="54" t="str">
        <f t="shared" si="10"/>
        <v/>
      </c>
      <c r="M54" s="65"/>
      <c r="N54" s="21" t="str">
        <f t="shared" si="11"/>
        <v/>
      </c>
      <c r="O54" s="64"/>
      <c r="P54" s="64"/>
      <c r="Q54" s="64"/>
      <c r="R54" s="66"/>
      <c r="S54" s="64"/>
      <c r="T54" s="67"/>
      <c r="U54" s="1"/>
      <c r="V54" s="1"/>
      <c r="W54" s="1"/>
      <c r="X54" s="1"/>
      <c r="Y54" s="1"/>
      <c r="Z54" s="1"/>
    </row>
    <row r="55" spans="1:26" ht="14.5">
      <c r="A55" s="20" t="str">
        <f t="shared" si="6"/>
        <v/>
      </c>
      <c r="B55" s="64"/>
      <c r="C55" s="64"/>
      <c r="D55" s="64"/>
      <c r="E55" s="65"/>
      <c r="F55" s="65"/>
      <c r="G55" s="65"/>
      <c r="H55" s="65"/>
      <c r="I55" s="53" t="str">
        <f t="shared" si="7"/>
        <v/>
      </c>
      <c r="J55" s="49" t="str">
        <f t="shared" si="8"/>
        <v/>
      </c>
      <c r="K55" s="58" t="str">
        <f t="shared" si="9"/>
        <v/>
      </c>
      <c r="L55" s="54" t="str">
        <f t="shared" si="10"/>
        <v/>
      </c>
      <c r="M55" s="65"/>
      <c r="N55" s="21" t="str">
        <f t="shared" si="11"/>
        <v/>
      </c>
      <c r="O55" s="64"/>
      <c r="P55" s="64"/>
      <c r="Q55" s="64"/>
      <c r="R55" s="66"/>
      <c r="S55" s="64"/>
      <c r="T55" s="67"/>
      <c r="U55" s="1"/>
      <c r="V55" s="1"/>
      <c r="W55" s="1"/>
      <c r="X55" s="1"/>
      <c r="Y55" s="1"/>
      <c r="Z55" s="1"/>
    </row>
    <row r="56" spans="1:26" ht="14.5">
      <c r="A56" s="20" t="str">
        <f t="shared" si="6"/>
        <v/>
      </c>
      <c r="B56" s="64"/>
      <c r="C56" s="64"/>
      <c r="D56" s="64"/>
      <c r="E56" s="65"/>
      <c r="F56" s="65"/>
      <c r="G56" s="65"/>
      <c r="H56" s="65"/>
      <c r="I56" s="53" t="str">
        <f t="shared" si="7"/>
        <v/>
      </c>
      <c r="J56" s="49" t="str">
        <f t="shared" si="8"/>
        <v/>
      </c>
      <c r="K56" s="58" t="str">
        <f t="shared" si="9"/>
        <v/>
      </c>
      <c r="L56" s="54" t="str">
        <f t="shared" si="10"/>
        <v/>
      </c>
      <c r="M56" s="65"/>
      <c r="N56" s="21" t="str">
        <f t="shared" si="11"/>
        <v/>
      </c>
      <c r="O56" s="64"/>
      <c r="P56" s="64"/>
      <c r="Q56" s="64"/>
      <c r="R56" s="66"/>
      <c r="S56" s="64"/>
      <c r="T56" s="67"/>
      <c r="U56" s="1"/>
      <c r="V56" s="1"/>
      <c r="W56" s="1"/>
      <c r="X56" s="1"/>
      <c r="Y56" s="1"/>
      <c r="Z56" s="1"/>
    </row>
    <row r="57" spans="1:26" ht="14.5">
      <c r="A57" s="22" t="str">
        <f t="shared" si="6"/>
        <v/>
      </c>
      <c r="B57" s="68"/>
      <c r="C57" s="68"/>
      <c r="D57" s="68"/>
      <c r="E57" s="69"/>
      <c r="F57" s="69"/>
      <c r="G57" s="69"/>
      <c r="H57" s="69"/>
      <c r="I57" s="55" t="str">
        <f t="shared" si="7"/>
        <v/>
      </c>
      <c r="J57" s="50" t="str">
        <f t="shared" si="8"/>
        <v/>
      </c>
      <c r="K57" s="59" t="str">
        <f t="shared" si="9"/>
        <v/>
      </c>
      <c r="L57" s="56" t="str">
        <f t="shared" si="10"/>
        <v/>
      </c>
      <c r="M57" s="69"/>
      <c r="N57" s="23" t="str">
        <f t="shared" si="11"/>
        <v/>
      </c>
      <c r="O57" s="68"/>
      <c r="P57" s="68"/>
      <c r="Q57" s="68"/>
      <c r="R57" s="70"/>
      <c r="S57" s="68"/>
      <c r="T57" s="71"/>
      <c r="U57" s="1"/>
      <c r="V57" s="1"/>
      <c r="W57" s="1"/>
      <c r="X57" s="1"/>
      <c r="Y57" s="1"/>
      <c r="Z57" s="1"/>
    </row>
    <row r="58" spans="1:26" ht="14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1" objects="1" scenarios="1" selectLockedCells="1" autoFilter="0"/>
  <mergeCells count="3">
    <mergeCell ref="A1:T1"/>
    <mergeCell ref="A2:T2"/>
    <mergeCell ref="I6:L6"/>
  </mergeCells>
  <conditionalFormatting sqref="K8:K57">
    <cfRule type="colorScale" priority="1">
      <colorScale>
        <cfvo type="min"/>
        <cfvo type="percentile" val="50"/>
        <cfvo type="max"/>
        <color rgb="FFF4CCCC"/>
        <color rgb="FFFFF2CC"/>
        <color rgb="FFD9EAD3"/>
      </colorScale>
    </cfRule>
  </conditionalFormatting>
  <conditionalFormatting sqref="L8:L57">
    <cfRule type="expression" dxfId="4" priority="2">
      <formula>L8="First"</formula>
    </cfRule>
    <cfRule type="expression" dxfId="3" priority="3">
      <formula>L8="Next"</formula>
    </cfRule>
    <cfRule type="expression" dxfId="2" priority="4">
      <formula>L8="Develop"</formula>
    </cfRule>
    <cfRule type="expression" dxfId="1" priority="5">
      <formula>L8="Review"</formula>
    </cfRule>
  </conditionalFormatting>
  <conditionalFormatting sqref="N8:N57">
    <cfRule type="expression" dxfId="0" priority="6">
      <formula>N8="Governance action required"</formula>
    </cfRule>
  </conditionalFormatting>
  <dataValidations count="1">
    <dataValidation type="custom" showInputMessage="1" showErrorMessage="1" errorTitle="Calculated field — do not overwrite" error="This cell contains a worksheet formula. Change the input ratings rather than replacing the calculated result." promptTitle="Calculated field" prompt="This cell is calculated automatically. Enter or change ratings in columns E–H instead." sqref="I8:L57" xr:uid="{00000000-0002-0000-0100-000005000000}">
      <formula1>_xludf.ISFORMULA(I8)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xr:uid="{00000000-0002-0000-0100-000000000000}">
          <x14:formula1>
            <xm:f>Lists!$A$2:$A$9</xm:f>
          </x14:formula1>
          <xm:sqref>C8:C57</xm:sqref>
        </x14:dataValidation>
        <x14:dataValidation type="list" xr:uid="{00000000-0002-0000-0100-000001000000}">
          <x14:formula1>
            <xm:f>Lists!$E$2:$E$4</xm:f>
          </x14:formula1>
          <xm:sqref>E8:H57</xm:sqref>
        </x14:dataValidation>
        <x14:dataValidation type="list" xr:uid="{00000000-0002-0000-0100-000002000000}">
          <x14:formula1>
            <xm:f>Lists!$C$2:$C$3</xm:f>
          </x14:formula1>
          <xm:sqref>M8:M57</xm:sqref>
        </x14:dataValidation>
        <x14:dataValidation type="list" xr:uid="{00000000-0002-0000-0100-000003000000}">
          <x14:formula1>
            <xm:f>Lists!$B$2:$B$4</xm:f>
          </x14:formula1>
          <xm:sqref>O8:O57</xm:sqref>
        </x14:dataValidation>
        <x14:dataValidation type="list" xr:uid="{00000000-0002-0000-0100-000004000000}">
          <x14:formula1>
            <xm:f>Lists!$D$2:$D$5</xm:f>
          </x14:formula1>
          <xm:sqref>T8:T57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80"/>
  <sheetViews>
    <sheetView workbookViewId="0"/>
  </sheetViews>
  <sheetFormatPr defaultRowHeight="14"/>
  <cols>
    <col min="1" max="1" width="25" customWidth="1"/>
    <col min="2" max="4" width="30" customWidth="1"/>
    <col min="5" max="6" width="18" customWidth="1"/>
  </cols>
  <sheetData>
    <row r="1" spans="1:26" ht="23.5">
      <c r="A1" s="92" t="s">
        <v>65</v>
      </c>
      <c r="B1" s="92"/>
      <c r="C1" s="92"/>
      <c r="D1" s="92"/>
      <c r="E1" s="92"/>
      <c r="F1" s="9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24" t="s">
        <v>66</v>
      </c>
      <c r="B3" s="25" t="s">
        <v>5</v>
      </c>
      <c r="C3" s="25" t="s">
        <v>8</v>
      </c>
      <c r="D3" s="26" t="s">
        <v>10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>
      <c r="A4" s="27" t="s">
        <v>67</v>
      </c>
      <c r="B4" s="28" t="s">
        <v>68</v>
      </c>
      <c r="C4" s="28" t="s">
        <v>69</v>
      </c>
      <c r="D4" s="29" t="s">
        <v>70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>
      <c r="A5" s="27" t="s">
        <v>71</v>
      </c>
      <c r="B5" s="28" t="s">
        <v>72</v>
      </c>
      <c r="C5" s="28" t="s">
        <v>73</v>
      </c>
      <c r="D5" s="29" t="s">
        <v>74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27" t="s">
        <v>75</v>
      </c>
      <c r="B6" s="28" t="s">
        <v>72</v>
      </c>
      <c r="C6" s="28" t="s">
        <v>73</v>
      </c>
      <c r="D6" s="29" t="s">
        <v>74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>
      <c r="A7" s="30" t="s">
        <v>76</v>
      </c>
      <c r="B7" s="31" t="s">
        <v>72</v>
      </c>
      <c r="C7" s="31" t="s">
        <v>73</v>
      </c>
      <c r="D7" s="32" t="s">
        <v>74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>
      <c r="A9" s="33" t="s">
        <v>66</v>
      </c>
      <c r="B9" s="34" t="s">
        <v>77</v>
      </c>
      <c r="C9" s="34" t="s">
        <v>78</v>
      </c>
      <c r="D9" s="35" t="s">
        <v>79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3.5">
      <c r="A10" s="27" t="s">
        <v>67</v>
      </c>
      <c r="B10" s="28" t="s">
        <v>80</v>
      </c>
      <c r="C10" s="28" t="s">
        <v>81</v>
      </c>
      <c r="D10" s="29" t="s">
        <v>82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3.5">
      <c r="A11" s="27" t="s">
        <v>71</v>
      </c>
      <c r="B11" s="28" t="s">
        <v>83</v>
      </c>
      <c r="C11" s="28" t="s">
        <v>84</v>
      </c>
      <c r="D11" s="29" t="s">
        <v>85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3.5">
      <c r="A12" s="27" t="s">
        <v>75</v>
      </c>
      <c r="B12" s="28" t="s">
        <v>86</v>
      </c>
      <c r="C12" s="28" t="s">
        <v>87</v>
      </c>
      <c r="D12" s="29" t="s">
        <v>88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">
      <c r="A13" s="30" t="s">
        <v>76</v>
      </c>
      <c r="B13" s="31" t="s">
        <v>89</v>
      </c>
      <c r="C13" s="31" t="s">
        <v>90</v>
      </c>
      <c r="D13" s="32" t="s">
        <v>91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36" t="s">
        <v>56</v>
      </c>
      <c r="B15" s="37" t="s">
        <v>92</v>
      </c>
      <c r="C15" s="93" t="s">
        <v>93</v>
      </c>
      <c r="D15" s="9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3.5">
      <c r="A16" s="27" t="s">
        <v>72</v>
      </c>
      <c r="B16" s="28" t="s">
        <v>94</v>
      </c>
      <c r="C16" s="95" t="s">
        <v>95</v>
      </c>
      <c r="D16" s="9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9">
      <c r="A17" s="27" t="s">
        <v>63</v>
      </c>
      <c r="B17" s="28" t="s">
        <v>96</v>
      </c>
      <c r="C17" s="95" t="s">
        <v>97</v>
      </c>
      <c r="D17" s="9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8">
      <c r="A18" s="30" t="s">
        <v>74</v>
      </c>
      <c r="B18" s="31" t="s">
        <v>98</v>
      </c>
      <c r="C18" s="97" t="s">
        <v>99</v>
      </c>
      <c r="D18" s="9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5">
      <c r="A21" s="99" t="s">
        <v>54</v>
      </c>
      <c r="B21" s="99"/>
      <c r="C21" s="99"/>
      <c r="D21" s="99"/>
      <c r="E21" s="99"/>
      <c r="F21" s="9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5">
      <c r="A22" s="100" t="s">
        <v>100</v>
      </c>
      <c r="B22" s="100"/>
      <c r="C22" s="100"/>
      <c r="D22" s="100"/>
      <c r="E22" s="100"/>
      <c r="F22" s="10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5">
      <c r="A23" s="100"/>
      <c r="B23" s="100"/>
      <c r="C23" s="100"/>
      <c r="D23" s="100"/>
      <c r="E23" s="100"/>
      <c r="F23" s="10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5">
      <c r="A24" s="100"/>
      <c r="B24" s="100"/>
      <c r="C24" s="100"/>
      <c r="D24" s="100"/>
      <c r="E24" s="100"/>
      <c r="F24" s="10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5">
      <c r="A26" s="101" t="s">
        <v>101</v>
      </c>
      <c r="B26" s="101"/>
      <c r="C26" s="101"/>
      <c r="D26" s="101"/>
      <c r="E26" s="101"/>
      <c r="F26" s="10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5">
      <c r="A27" s="33" t="s">
        <v>12</v>
      </c>
      <c r="B27" s="34" t="s">
        <v>13</v>
      </c>
      <c r="C27" s="35" t="s">
        <v>102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3.5">
      <c r="A28" s="27" t="s">
        <v>17</v>
      </c>
      <c r="B28" s="28" t="s">
        <v>18</v>
      </c>
      <c r="C28" s="29" t="s">
        <v>103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9">
      <c r="A29" s="27" t="s">
        <v>22</v>
      </c>
      <c r="B29" s="28" t="s">
        <v>23</v>
      </c>
      <c r="C29" s="29" t="s">
        <v>104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3.5">
      <c r="A30" s="27" t="s">
        <v>27</v>
      </c>
      <c r="B30" s="28" t="s">
        <v>28</v>
      </c>
      <c r="C30" s="29" t="s">
        <v>105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3.5">
      <c r="A31" s="30" t="s">
        <v>30</v>
      </c>
      <c r="B31" s="31" t="s">
        <v>31</v>
      </c>
      <c r="C31" s="32" t="s">
        <v>106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1" objects="1" scenarios="1" selectLockedCells="1" autoFilter="0"/>
  <mergeCells count="8">
    <mergeCell ref="A21:F21"/>
    <mergeCell ref="A22:F24"/>
    <mergeCell ref="A26:F26"/>
    <mergeCell ref="A1:F1"/>
    <mergeCell ref="C15:D15"/>
    <mergeCell ref="C16:D16"/>
    <mergeCell ref="C17:D17"/>
    <mergeCell ref="C18:D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80"/>
  <sheetViews>
    <sheetView workbookViewId="0"/>
  </sheetViews>
  <sheetFormatPr defaultRowHeight="14"/>
  <cols>
    <col min="1" max="1" width="38" customWidth="1"/>
    <col min="2" max="5" width="14" customWidth="1"/>
    <col min="6" max="9" width="15" customWidth="1"/>
    <col min="10" max="12" width="20" customWidth="1"/>
    <col min="13" max="14" width="34" customWidth="1"/>
  </cols>
  <sheetData>
    <row r="1" spans="1:26" ht="23.5">
      <c r="A1" s="92" t="s">
        <v>107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>
      <c r="A2" s="88" t="s">
        <v>108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>
      <c r="A4" s="24" t="s">
        <v>43</v>
      </c>
      <c r="B4" s="25" t="s">
        <v>67</v>
      </c>
      <c r="C4" s="25" t="s">
        <v>109</v>
      </c>
      <c r="D4" s="25" t="s">
        <v>110</v>
      </c>
      <c r="E4" s="25" t="s">
        <v>76</v>
      </c>
      <c r="F4" s="25" t="s">
        <v>50</v>
      </c>
      <c r="G4" s="25" t="s">
        <v>51</v>
      </c>
      <c r="H4" s="25" t="s">
        <v>13</v>
      </c>
      <c r="I4" s="25" t="s">
        <v>12</v>
      </c>
      <c r="J4" s="25" t="s">
        <v>111</v>
      </c>
      <c r="K4" s="25" t="s">
        <v>55</v>
      </c>
      <c r="L4" s="25" t="s">
        <v>56</v>
      </c>
      <c r="M4" s="25" t="s">
        <v>112</v>
      </c>
      <c r="N4" s="26" t="s">
        <v>113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">
      <c r="A5" s="27" t="s">
        <v>114</v>
      </c>
      <c r="B5" s="28">
        <v>3</v>
      </c>
      <c r="C5" s="28">
        <v>1</v>
      </c>
      <c r="D5" s="28">
        <v>1</v>
      </c>
      <c r="E5" s="28">
        <v>1</v>
      </c>
      <c r="F5" s="38">
        <f>B5*2</f>
        <v>6</v>
      </c>
      <c r="G5" s="38">
        <f>SUM(C5:E5)</f>
        <v>3</v>
      </c>
      <c r="H5" s="38">
        <f>F5-G5</f>
        <v>3</v>
      </c>
      <c r="I5" s="28" t="str">
        <f>IF(H5&gt;=2,"First",IF(H5&gt;=0,"Next",IF(H5&gt;=-3,"Develop","Review")))</f>
        <v>First</v>
      </c>
      <c r="J5" s="28" t="s">
        <v>62</v>
      </c>
      <c r="K5" s="28" t="str">
        <f>IF(J5="Yes","Governance action required","")</f>
        <v/>
      </c>
      <c r="L5" s="28" t="s">
        <v>74</v>
      </c>
      <c r="M5" s="28" t="s">
        <v>115</v>
      </c>
      <c r="N5" s="29" t="s">
        <v>116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9">
      <c r="A6" s="27" t="s">
        <v>117</v>
      </c>
      <c r="B6" s="28">
        <v>1</v>
      </c>
      <c r="C6" s="28">
        <v>1</v>
      </c>
      <c r="D6" s="28">
        <v>1</v>
      </c>
      <c r="E6" s="28">
        <v>1</v>
      </c>
      <c r="F6" s="38">
        <f>B6*2</f>
        <v>2</v>
      </c>
      <c r="G6" s="38">
        <f>SUM(C6:E6)</f>
        <v>3</v>
      </c>
      <c r="H6" s="38">
        <f>F6-G6</f>
        <v>-1</v>
      </c>
      <c r="I6" s="28" t="str">
        <f>IF(H6&gt;=2,"First",IF(H6&gt;=0,"Next",IF(H6&gt;=-3,"Develop","Review")))</f>
        <v>Develop</v>
      </c>
      <c r="J6" s="28" t="s">
        <v>62</v>
      </c>
      <c r="K6" s="28" t="str">
        <f>IF(J6="Yes","Governance action required","")</f>
        <v/>
      </c>
      <c r="L6" s="28" t="s">
        <v>63</v>
      </c>
      <c r="M6" s="28" t="s">
        <v>118</v>
      </c>
      <c r="N6" s="29" t="s">
        <v>116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">
      <c r="A7" s="30" t="s">
        <v>119</v>
      </c>
      <c r="B7" s="31">
        <v>3</v>
      </c>
      <c r="C7" s="31">
        <v>3</v>
      </c>
      <c r="D7" s="31">
        <v>3</v>
      </c>
      <c r="E7" s="31">
        <v>3</v>
      </c>
      <c r="F7" s="39">
        <f>B7*2</f>
        <v>6</v>
      </c>
      <c r="G7" s="39">
        <f>SUM(C7:E7)</f>
        <v>9</v>
      </c>
      <c r="H7" s="39">
        <f>F7-G7</f>
        <v>-3</v>
      </c>
      <c r="I7" s="31" t="str">
        <f>IF(H7&gt;=2,"First",IF(H7&gt;=0,"Next",IF(H7&gt;=-3,"Develop","Review")))</f>
        <v>Develop</v>
      </c>
      <c r="J7" s="31" t="s">
        <v>120</v>
      </c>
      <c r="K7" s="31" t="str">
        <f>IF(J7="Yes","Governance action required","")</f>
        <v>Governance action required</v>
      </c>
      <c r="L7" s="31" t="s">
        <v>74</v>
      </c>
      <c r="M7" s="31" t="s">
        <v>121</v>
      </c>
      <c r="N7" s="32" t="s">
        <v>122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1" objects="1" scenarios="1" selectLockedCells="1" autoFilter="0"/>
  <mergeCells count="2">
    <mergeCell ref="A1:N1"/>
    <mergeCell ref="A2:N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80"/>
  <sheetViews>
    <sheetView workbookViewId="0"/>
  </sheetViews>
  <sheetFormatPr defaultRowHeight="14"/>
  <cols>
    <col min="1" max="1" width="44" customWidth="1"/>
    <col min="2" max="5" width="18" customWidth="1"/>
  </cols>
  <sheetData>
    <row r="1" spans="1:26" ht="14.5">
      <c r="A1" s="40" t="s">
        <v>123</v>
      </c>
      <c r="B1" s="41" t="s">
        <v>56</v>
      </c>
      <c r="C1" s="41" t="s">
        <v>111</v>
      </c>
      <c r="D1" s="41" t="s">
        <v>61</v>
      </c>
      <c r="E1" s="42" t="s">
        <v>124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>
      <c r="A2" s="43" t="s">
        <v>125</v>
      </c>
      <c r="B2" s="1" t="s">
        <v>72</v>
      </c>
      <c r="C2" s="1" t="s">
        <v>62</v>
      </c>
      <c r="D2" s="1" t="s">
        <v>64</v>
      </c>
      <c r="E2" s="44">
        <v>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43" t="s">
        <v>126</v>
      </c>
      <c r="B3" s="1" t="s">
        <v>63</v>
      </c>
      <c r="C3" s="1" t="s">
        <v>120</v>
      </c>
      <c r="D3" s="1" t="s">
        <v>127</v>
      </c>
      <c r="E3" s="44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5">
      <c r="A4" s="43" t="s">
        <v>128</v>
      </c>
      <c r="B4" s="1" t="s">
        <v>74</v>
      </c>
      <c r="C4" s="1"/>
      <c r="D4" s="1" t="s">
        <v>129</v>
      </c>
      <c r="E4" s="44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5">
      <c r="A5" s="43" t="s">
        <v>130</v>
      </c>
      <c r="B5" s="1"/>
      <c r="C5" s="1"/>
      <c r="D5" s="1" t="s">
        <v>131</v>
      </c>
      <c r="E5" s="4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43" t="s">
        <v>132</v>
      </c>
      <c r="B6" s="1"/>
      <c r="C6" s="1"/>
      <c r="D6" s="1"/>
      <c r="E6" s="4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5">
      <c r="A7" s="43" t="s">
        <v>133</v>
      </c>
      <c r="B7" s="1"/>
      <c r="C7" s="1"/>
      <c r="D7" s="1"/>
      <c r="E7" s="4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5">
      <c r="A8" s="43" t="s">
        <v>134</v>
      </c>
      <c r="B8" s="1"/>
      <c r="C8" s="1"/>
      <c r="D8" s="1"/>
      <c r="E8" s="4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5">
      <c r="A9" s="45" t="s">
        <v>135</v>
      </c>
      <c r="B9" s="46"/>
      <c r="C9" s="46"/>
      <c r="D9" s="46"/>
      <c r="E9" s="4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1" objects="1" scenarios="1" selectLockedCells="1" autoFilter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Prioritisation</vt:lpstr>
      <vt:lpstr>Rating Guide</vt:lpstr>
      <vt:lpstr>Worked Examples</vt:lpstr>
    </vt:vector>
  </TitlesOfParts>
  <Manager>Trends4You</Manager>
  <Company>Trends4You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RACF-CC Control-Prioritisation Worksheet</dc:title>
  <dc:subject>Resource-Aware Cybersecurity Framework for Care Charities</dc:subject>
  <dc:creator>Trends4You</dc:creator>
  <cp:lastModifiedBy>Trends4You</cp:lastModifiedBy>
  <dcterms:modified xsi:type="dcterms:W3CDTF">2026-08-28T00:00:00Z</dcterms:modified>
  <cp:category>RACF-CC Resource</cp:category>
</cp:coreProperties>
</file>